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65521" windowWidth="3855" windowHeight="8595" tabRatio="788"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Sheet'!$A$1:$G$51</definedName>
    <definedName name="_xlnm.Print_Area" localSheetId="3">'Cash Flow Statement'!$A$1:$H$52</definedName>
    <definedName name="_xlnm.Print_Area" localSheetId="0">'Income Statements'!$A$1:$L$49</definedName>
    <definedName name="_xlnm.Print_Area" localSheetId="4">'Notes'!$A$1:$T$269</definedName>
    <definedName name="_xlnm.Print_Area" localSheetId="2">'Statement of Changes in Equity'!$A$1:$O$31</definedName>
    <definedName name="_xlnm.Print_Titles" localSheetId="3">'Cash Flow Statement'!$1:$10</definedName>
    <definedName name="_xlnm.Print_Titles" localSheetId="4">'Notes'!$1:$6</definedName>
    <definedName name="_xlnm.Print_Titles" localSheetId="2">'Statement of Changes in Equity'!$1:$9</definedName>
    <definedName name="Z_540B5084_8BE6_419F_817F_918DC4EF90F2_.wvu.Cols" localSheetId="4" hidden="1">'Notes'!$E:$H</definedName>
    <definedName name="Z_540B5084_8BE6_419F_817F_918DC4EF90F2_.wvu.PrintArea" localSheetId="1" hidden="1">'Balance Sheet'!$A$1:$G$51</definedName>
    <definedName name="Z_540B5084_8BE6_419F_817F_918DC4EF90F2_.wvu.PrintArea" localSheetId="3" hidden="1">'Cash Flow Statement'!$A$1:$H$52</definedName>
    <definedName name="Z_540B5084_8BE6_419F_817F_918DC4EF90F2_.wvu.PrintArea" localSheetId="0" hidden="1">'Income Statements'!$A$1:$L$49</definedName>
    <definedName name="Z_540B5084_8BE6_419F_817F_918DC4EF90F2_.wvu.PrintArea" localSheetId="4" hidden="1">'Notes'!$A$1:$T$269</definedName>
    <definedName name="Z_540B5084_8BE6_419F_817F_918DC4EF90F2_.wvu.PrintArea" localSheetId="2" hidden="1">'Statement of Changes in Equity'!$A$1:$O$31</definedName>
    <definedName name="Z_540B5084_8BE6_419F_817F_918DC4EF90F2_.wvu.PrintTitles" localSheetId="3" hidden="1">'Cash Flow Statement'!$1:$10</definedName>
    <definedName name="Z_540B5084_8BE6_419F_817F_918DC4EF90F2_.wvu.PrintTitles" localSheetId="4" hidden="1">'Notes'!$1:$6</definedName>
    <definedName name="Z_540B5084_8BE6_419F_817F_918DC4EF90F2_.wvu.PrintTitles" localSheetId="2" hidden="1">'Statement of Changes in Equity'!$1:$9</definedName>
    <definedName name="Z_540B5084_8BE6_419F_817F_918DC4EF90F2_.wvu.Rows" localSheetId="1" hidden="1">'Balance Sheet'!$30:$30</definedName>
    <definedName name="Z_540B5084_8BE6_419F_817F_918DC4EF90F2_.wvu.Rows" localSheetId="4" hidden="1">'Notes'!$180:$180</definedName>
    <definedName name="Z_686E65F9_1C82_462B_8E80_0A94D700D3CB_.wvu.Cols" localSheetId="4" hidden="1">'Notes'!$E:$H</definedName>
    <definedName name="Z_686E65F9_1C82_462B_8E80_0A94D700D3CB_.wvu.PrintArea" localSheetId="1" hidden="1">'Balance Sheet'!$A$1:$G$51</definedName>
    <definedName name="Z_686E65F9_1C82_462B_8E80_0A94D700D3CB_.wvu.PrintArea" localSheetId="3" hidden="1">'Cash Flow Statement'!$A$1:$H$52</definedName>
    <definedName name="Z_686E65F9_1C82_462B_8E80_0A94D700D3CB_.wvu.PrintArea" localSheetId="0" hidden="1">'Income Statements'!$A$1:$L$49</definedName>
    <definedName name="Z_686E65F9_1C82_462B_8E80_0A94D700D3CB_.wvu.PrintArea" localSheetId="4" hidden="1">'Notes'!$A$1:$T$269</definedName>
    <definedName name="Z_686E65F9_1C82_462B_8E80_0A94D700D3CB_.wvu.PrintArea" localSheetId="2" hidden="1">'Statement of Changes in Equity'!$A$1:$O$31</definedName>
    <definedName name="Z_686E65F9_1C82_462B_8E80_0A94D700D3CB_.wvu.PrintTitles" localSheetId="3" hidden="1">'Cash Flow Statement'!$1:$10</definedName>
    <definedName name="Z_686E65F9_1C82_462B_8E80_0A94D700D3CB_.wvu.PrintTitles" localSheetId="4" hidden="1">'Notes'!$1:$6</definedName>
    <definedName name="Z_686E65F9_1C82_462B_8E80_0A94D700D3CB_.wvu.PrintTitles" localSheetId="2" hidden="1">'Statement of Changes in Equity'!$1:$9</definedName>
    <definedName name="Z_686E65F9_1C82_462B_8E80_0A94D700D3CB_.wvu.Rows" localSheetId="1" hidden="1">'Balance Sheet'!$30:$30</definedName>
    <definedName name="Z_686E65F9_1C82_462B_8E80_0A94D700D3CB_.wvu.Rows" localSheetId="4" hidden="1">'Notes'!$180:$180</definedName>
  </definedNames>
  <calcPr fullCalcOnLoad="1"/>
</workbook>
</file>

<file path=xl/sharedStrings.xml><?xml version="1.0" encoding="utf-8"?>
<sst xmlns="http://schemas.openxmlformats.org/spreadsheetml/2006/main" count="413" uniqueCount="283">
  <si>
    <t xml:space="preserve">As for the Group's chemical products business, the Directors of Tex Cycle expect continuous demand for chemical products from its defense industry customers. Therefore, the Directors of Tex Cycle expect the Group to continue achieving satisfactory performance for the financial year ending 31 December 2007. </t>
  </si>
  <si>
    <t xml:space="preserve">  Under/(Over) provision in prior year</t>
  </si>
  <si>
    <t>The effective tax rate for the current year quarter is higher than the statutory tax rate due to certain expenses which are not deductible for tax purposes.</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</si>
  <si>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31 March 2007 is as follows:</t>
  </si>
  <si>
    <t>No dividends have been declared in respect of the financial period under review.</t>
  </si>
  <si>
    <t>21 May 2007</t>
  </si>
  <si>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Therefore, the prospects of the Group's Scheduled Waste recycling business is expected to be favorable. 
</t>
  </si>
  <si>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</si>
  <si>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</si>
  <si>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</si>
  <si>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</si>
  <si>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</si>
  <si>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</si>
  <si>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</si>
  <si>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</si>
  <si>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</si>
  <si>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</si>
  <si>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</si>
  <si>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</si>
  <si>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</si>
  <si>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</si>
  <si>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</si>
  <si>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</si>
  <si>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</si>
  <si>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</si>
  <si>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</si>
  <si>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</si>
  <si>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</si>
  <si>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</si>
  <si>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</si>
  <si>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</si>
  <si>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</si>
  <si>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</si>
  <si>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</si>
  <si>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</si>
  <si>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</si>
  <si>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</si>
  <si>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</si>
  <si>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</si>
  <si>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</si>
  <si>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</si>
  <si>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</si>
  <si>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</si>
  <si>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</si>
  <si>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</si>
  <si>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</si>
  <si>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</si>
  <si>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</si>
  <si>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</si>
  <si>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</si>
  <si>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</si>
  <si>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</si>
  <si>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</si>
  <si>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</si>
  <si>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</si>
  <si>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</si>
  <si>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</si>
  <si>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</si>
  <si>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</si>
  <si>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</si>
  <si>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</si>
  <si>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</si>
  <si>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</si>
  <si>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</si>
  <si>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</si>
  <si>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</si>
  <si>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</si>
  <si>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</si>
  <si>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</si>
  <si>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</si>
  <si>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</si>
  <si>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</si>
  <si>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</si>
  <si>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</si>
  <si>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</si>
  <si>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</si>
  <si>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</si>
  <si>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</si>
  <si>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</si>
  <si>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</si>
  <si>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</si>
  <si>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</si>
  <si>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</si>
  <si>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There were no changes in the composition of the Company for the current financial quarter.</t>
  </si>
  <si>
    <t>Operating profit before working capital changes</t>
  </si>
  <si>
    <t>NET INCREASE IN CASH AND CASH EQUIVALENTS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</si>
  <si>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</si>
  <si>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</si>
  <si>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</si>
  <si>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</si>
  <si>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</si>
  <si>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</si>
  <si>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</si>
  <si>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</si>
  <si>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</si>
  <si>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</si>
  <si>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</si>
  <si>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</si>
  <si>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</si>
  <si>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</si>
  <si>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</si>
  <si>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</si>
  <si>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</si>
  <si>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</si>
  <si>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</si>
  <si>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</si>
  <si>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</si>
  <si>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</si>
  <si>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</si>
  <si>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</si>
  <si>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</si>
  <si>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</si>
  <si>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</si>
  <si>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</si>
  <si>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</si>
  <si>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</si>
  <si>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</si>
  <si>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</si>
  <si>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</si>
  <si>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</si>
  <si>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</si>
  <si>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</si>
  <si>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</si>
  <si>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</si>
  <si>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</si>
  <si>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</si>
  <si>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</si>
  <si>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</si>
  <si>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</si>
  <si>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</si>
  <si>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</si>
  <si>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</si>
  <si>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</si>
  <si>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</si>
  <si>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</si>
  <si>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31.12.2005</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</si>
  <si>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</si>
  <si>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</si>
  <si>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</si>
  <si>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</si>
  <si>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</si>
  <si>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</si>
  <si>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</si>
  <si>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</si>
  <si>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</si>
  <si>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</si>
  <si>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</si>
  <si>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</si>
  <si>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</si>
  <si>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</si>
  <si>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</si>
  <si>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</si>
  <si>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</si>
  <si>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</si>
  <si>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</si>
  <si>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</si>
  <si>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</si>
  <si>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</si>
  <si>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</si>
  <si>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</si>
  <si>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</si>
  <si>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</si>
  <si>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</si>
  <si>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</si>
  <si>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</si>
  <si>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</si>
  <si>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</si>
  <si>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</si>
  <si>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</si>
  <si>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</si>
  <si>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</si>
  <si>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</si>
  <si>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</si>
  <si>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</si>
  <si>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</si>
  <si>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</si>
  <si>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</si>
  <si>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There is no corporate proposal announced but not completed as at the date of this report.</t>
  </si>
  <si>
    <t xml:space="preserve">(b) </t>
  </si>
  <si>
    <t>&amp;</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</si>
  <si>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</si>
  <si>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</si>
  <si>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</si>
  <si>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</si>
  <si>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</si>
  <si>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</si>
  <si>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</si>
  <si>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</si>
  <si>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</si>
  <si>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</si>
  <si>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t>
  </si>
  <si>
    <t>Repayment of hire purchase and lease financing</t>
  </si>
  <si>
    <t>(Accumulated Losses)/Retained Profits</t>
  </si>
  <si>
    <t>Increase in receivables</t>
  </si>
  <si>
    <t>Dividend payable</t>
  </si>
  <si>
    <t xml:space="preserve">Weighted average number of ordinary </t>
  </si>
  <si>
    <t xml:space="preserve">  shares in issue ('000)</t>
  </si>
  <si>
    <t>Earnings per share (sen)</t>
  </si>
  <si>
    <t>Selangor Darul Ehsan</t>
  </si>
  <si>
    <t>Purpose</t>
  </si>
  <si>
    <t>Explanations</t>
  </si>
  <si>
    <t>%</t>
  </si>
  <si>
    <t xml:space="preserve">  Estimated tax payable for current period</t>
  </si>
  <si>
    <t>31.12.2006</t>
  </si>
  <si>
    <t>Gain on disposal of property, plant and equipment</t>
  </si>
  <si>
    <t>Proceeds from disposal of property, plant and equipment</t>
  </si>
  <si>
    <t>Income tax</t>
  </si>
  <si>
    <t>^</t>
  </si>
  <si>
    <t>Net profit for the year</t>
  </si>
  <si>
    <t>There were no material events subsequent to the current financial quarter ended 31 December 2006 up to the date of this report which is likely to substantially affect the results of the operations of the Company.</t>
  </si>
  <si>
    <t>based on the number of ordinary shares of 170,793,000 shares</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</si>
  <si>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</si>
  <si>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</si>
  <si>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Basic earnings per share was calculated by dividing the net profit for the period with the weighted average number of ordinary shares in issue during the period.</t>
  </si>
  <si>
    <t>Proposed Utilisation</t>
  </si>
  <si>
    <t>Actual Utilisation</t>
  </si>
  <si>
    <t>Intended Timeframe for Utilisation</t>
  </si>
  <si>
    <t>Deviation</t>
  </si>
  <si>
    <t>Within 3 years from the date of listing</t>
  </si>
  <si>
    <t>Investment property</t>
  </si>
  <si>
    <t>Quarterly Report on Results for the 1st Quarter Ended 31 March 2007</t>
  </si>
  <si>
    <t>31.03.2006</t>
  </si>
  <si>
    <t>31.03.2007</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</si>
  <si>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</si>
  <si>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</si>
  <si>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 xml:space="preserve">based on the number of ordinary shares of 170,793,000 shares </t>
  </si>
  <si>
    <t>At 1 January 2007</t>
  </si>
  <si>
    <t>Effect of adopting FRS 117</t>
  </si>
  <si>
    <t>The Condensed Consolidated Statement of Changes in Equity should be read in conjunction with the audited financial statements for the year ended 31 December 2006 and the accompanying explanatory notes attached to the interim financial statements.</t>
  </si>
  <si>
    <t>Property, plant and equipment written off</t>
  </si>
  <si>
    <t>RM301</t>
  </si>
  <si>
    <t>(RM320)</t>
  </si>
  <si>
    <t>RM300</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</si>
  <si>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</si>
  <si>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should be read in conjunction with the audited financial statements for the year ended 31 December 2006.</t>
  </si>
  <si>
    <t xml:space="preserve">The accounting policies and methods of computation adopted by the Company and its subsidiaries ("Group") in this interim financial statements are consistent with those adopted for the annual audited financial statements for the year ended 31 December 2006 except for the following new/revised Financial Reporting Standards ("FRS") with effect from 1 January 2007:   </t>
  </si>
  <si>
    <t>FRS 117</t>
  </si>
  <si>
    <t>Leases</t>
  </si>
  <si>
    <t>FRS 124</t>
  </si>
  <si>
    <t>FRS 117: Leases</t>
  </si>
  <si>
    <t>As at</t>
  </si>
  <si>
    <t>1.1.2007</t>
  </si>
  <si>
    <t>Increase in retained earnings</t>
  </si>
  <si>
    <t>Increase in investment properties</t>
  </si>
  <si>
    <t xml:space="preserve">The auditors' report on the financial statements for the year ended 31 December 2006 was not qualified. </t>
  </si>
  <si>
    <t>There were no dividends paid during the current financial quarter.</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</si>
  <si>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</si>
  <si>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</si>
  <si>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</si>
  <si>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</si>
  <si>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</si>
  <si>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</si>
  <si>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</si>
  <si>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</si>
  <si>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</si>
  <si>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Transactions with Metro Engraves Sdn Bhd,</t>
  </si>
  <si>
    <t xml:space="preserve">  a Company with a common director:</t>
  </si>
  <si>
    <t>The deviation between the proposed utilisation and the actual utilisation of proceeds was due to early repayment for part of the bank borrowings prior to the date of listing. The balance had been allocated for the working capital of the Tex Cycle Group.</t>
  </si>
  <si>
    <t>Excess listing proceeds due to earlier payment for listing expenses prior to the date of listing. The balance had been utilised for working capital of the Tex Cycle Group.</t>
  </si>
  <si>
    <t>Decrease in inventories</t>
  </si>
  <si>
    <t>Decrease in payables</t>
  </si>
  <si>
    <t>Increase in short-term deposit pledged</t>
  </si>
  <si>
    <t>Net cash used in from financing activities</t>
  </si>
  <si>
    <t>Related Party Disclosures</t>
  </si>
  <si>
    <t>As at the end of the current period under review, the Group has entered into/or completed the following related party transactions:</t>
  </si>
  <si>
    <t>All related party transactions had been entered into in the ordinary course of business that had been undertaken on normal commercial terms.</t>
  </si>
  <si>
    <t>The Group’s revenue of RM2.49 million for the quarter ended 31 March 2007 represents a decrease of 19.31% as compared to that of the preceding quarter ended 31 December 2006, which was mainly attributable to slightly lower market demand of the Scheduled Waste recycling business and softer demand from the defence industry for the Group's chemical products. Meanwhile, in line with the declined revenue for the quarter, the Group’s PBT decreased by approximately 23.37%, from RM1.04 million to RM800 thousand as compared to that of the preceding quarter. The decrease in PBT was also attributable to higher agency fees payables based on collection of trade receivables for the quarter, and higher cost for motor vehicles insurances for the quarter under review.</t>
  </si>
  <si>
    <t>Prepaid lease payment on leasehold land</t>
  </si>
  <si>
    <t>Leasehold land was previously classified as property, plant and equipment and was stated at cost less impairment losses in prior period is now classified as an operating lease. In accordance with the transitional provisions of FRS117, this change in accounting policies is applied retrospectively. The up-front payments made for the leasehold land represents prepaid lease payments and continue to be amortised on a straight-line basis over the lease term. The reclassification of leasehold land as prepaid lease payments has no impact on the income statement:</t>
  </si>
  <si>
    <t>As previously</t>
  </si>
  <si>
    <t>Effects on adopt-</t>
  </si>
  <si>
    <t>stated</t>
  </si>
  <si>
    <t>As restated</t>
  </si>
  <si>
    <t>As at 31 December 2006</t>
  </si>
  <si>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</si>
  <si>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</si>
  <si>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ion of FRS 117</t>
  </si>
  <si>
    <t>Depreciation and amortisation of property, plant and equipment</t>
  </si>
  <si>
    <t>For the financial year ending 31 December 2007, the Group expects to penetrate further into electrical, chemical, aviation, oil and gas industries and furniture manufacturing industries for its recycling business.</t>
  </si>
  <si>
    <t xml:space="preserve">The Department of Environment had included extra waste categories for Tex Cycle Sdn Bhd to handle additional scheduled waste  categories on 1 May 2007. The new waste codes are expected to result in a satisfactory improvement to the Group's revenue from the recycling business. </t>
  </si>
  <si>
    <t>For the quarter ended 31 March 2007 (1st Quarter), Tex Cycle and its subsidiaries ("Tex Cycle Group" or "Group") generated revenue of RM2.49 million and profit before taxation ("PBT") of RM800 thousand, representing a decrease of 3.27% in revenue and 20.87% in PBT as compared to the corresponding quarter of the preceding year ended 31 March 2007. The decrease in revenue and PBT for the quarter under review was mainly attributable to the slightly lower market demand of the Scheduled Waste recycling services business as well as softer demand from the defence industry for the Group's chemical products. The decrease in PBT relative to the decrease in revenue was primarily due to the increase in the volume of sludge produced during the cleaning process which lead to an increase in cost of disposing the sludge, increase in cost of chemical as well as selling and distribution and administrative expenses taken place in this financial period.</t>
  </si>
  <si>
    <t>At 31 March 2007</t>
  </si>
  <si>
    <t xml:space="preserve">  Asset management company</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</si>
</sst>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7">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
      <sz val="9"/>
      <name val="Times New Roman"/>
      <family val="1"/>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9">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43" fontId="7" fillId="0" borderId="0" xfId="0" applyNumberFormat="1" applyFont="1" applyBorder="1" applyAlignment="1">
      <alignment horizontal="center" vertical="center"/>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0" fillId="0" borderId="0" xfId="15" applyFont="1" applyFill="1" applyAlignment="1">
      <alignment/>
    </xf>
    <xf numFmtId="43" fontId="11" fillId="0" borderId="0" xfId="0" applyNumberFormat="1" applyFont="1" applyFill="1" applyBorder="1" applyAlignment="1">
      <alignment horizontal="left" vertical="top"/>
    </xf>
    <xf numFmtId="187" fontId="0" fillId="0" borderId="5" xfId="15" applyNumberFormat="1" applyFont="1" applyFill="1" applyBorder="1" applyAlignment="1">
      <alignment/>
    </xf>
    <xf numFmtId="41" fontId="0" fillId="0" borderId="4" xfId="0" applyNumberFormat="1" applyFont="1" applyBorder="1" applyAlignment="1">
      <alignment horizontal="center" vertical="center"/>
    </xf>
    <xf numFmtId="43" fontId="15" fillId="0" borderId="0" xfId="0" applyNumberFormat="1" applyFont="1" applyFill="1" applyBorder="1" applyAlignment="1">
      <alignment horizontal="left" vertical="top"/>
    </xf>
    <xf numFmtId="0" fontId="2" fillId="0" borderId="0" xfId="0" applyFont="1" applyFill="1" applyAlignment="1">
      <alignment/>
    </xf>
    <xf numFmtId="43" fontId="15"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Fill="1" applyBorder="1" applyAlignment="1">
      <alignmen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187" fontId="0" fillId="0" borderId="4" xfId="15" applyNumberFormat="1" applyFont="1" applyFill="1" applyBorder="1" applyAlignment="1">
      <alignment horizontal="right"/>
    </xf>
    <xf numFmtId="0" fontId="0" fillId="0" borderId="0" xfId="0" applyFont="1" applyFill="1" applyAlignment="1">
      <alignment horizontal="justify" vertical="top" wrapText="1"/>
    </xf>
    <xf numFmtId="0" fontId="7" fillId="0" borderId="0" xfId="0" applyFont="1" applyFill="1" applyAlignment="1">
      <alignment horizontal="justify" vertical="justify"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0" fillId="0" borderId="0" xfId="0" applyFill="1" applyAlignment="1">
      <alignment horizontal="right" wrapText="1"/>
    </xf>
    <xf numFmtId="0" fontId="0" fillId="0" borderId="12" xfId="0" applyFont="1" applyFill="1" applyBorder="1" applyAlignment="1">
      <alignment horizontal="justify" vertical="top"/>
    </xf>
    <xf numFmtId="187" fontId="0" fillId="0" borderId="1" xfId="15" applyNumberFormat="1" applyFont="1" applyBorder="1" applyAlignment="1">
      <alignment vertical="top" wrapText="1"/>
    </xf>
    <xf numFmtId="187" fontId="0" fillId="0" borderId="4" xfId="0" applyNumberFormat="1" applyFont="1" applyBorder="1" applyAlignment="1">
      <alignment vertical="top" wrapText="1"/>
    </xf>
    <xf numFmtId="0" fontId="1" fillId="0" borderId="12" xfId="0" applyFont="1" applyFill="1" applyBorder="1" applyAlignment="1">
      <alignment horizontal="right" vertical="top" wrapText="1"/>
    </xf>
    <xf numFmtId="0" fontId="1" fillId="0" borderId="13" xfId="0" applyFont="1" applyBorder="1" applyAlignment="1">
      <alignment horizontal="right" vertical="top" wrapText="1"/>
    </xf>
    <xf numFmtId="187" fontId="0" fillId="0" borderId="6" xfId="15" applyNumberFormat="1" applyFont="1" applyBorder="1" applyAlignment="1">
      <alignment vertical="top"/>
    </xf>
    <xf numFmtId="187" fontId="0" fillId="0" borderId="7" xfId="15" applyNumberFormat="1" applyFont="1" applyBorder="1" applyAlignment="1">
      <alignment vertical="top" wrapText="1"/>
    </xf>
    <xf numFmtId="187" fontId="0" fillId="0" borderId="14" xfId="15" applyNumberFormat="1" applyFont="1" applyBorder="1" applyAlignment="1">
      <alignment vertical="top"/>
    </xf>
    <xf numFmtId="187" fontId="0" fillId="0" borderId="15" xfId="15" applyNumberFormat="1" applyFont="1" applyBorder="1" applyAlignment="1">
      <alignment vertical="top" wrapText="1"/>
    </xf>
    <xf numFmtId="187" fontId="0" fillId="0" borderId="2" xfId="15" applyNumberFormat="1" applyFont="1" applyBorder="1" applyAlignment="1">
      <alignment vertical="top" wrapText="1"/>
    </xf>
    <xf numFmtId="187" fontId="0" fillId="0" borderId="12" xfId="15" applyNumberFormat="1" applyFont="1" applyBorder="1" applyAlignment="1">
      <alignment vertical="top" wrapText="1"/>
    </xf>
    <xf numFmtId="0" fontId="1" fillId="0" borderId="14" xfId="0" applyFont="1" applyFill="1" applyBorder="1" applyAlignment="1">
      <alignment horizontal="right" vertical="top"/>
    </xf>
    <xf numFmtId="0" fontId="0" fillId="0" borderId="0" xfId="0" applyAlignment="1">
      <alignment horizontal="justify" vertical="top"/>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0" applyFont="1" applyBorder="1" applyAlignment="1">
      <alignment horizontal="justify" vertical="top" wrapText="1"/>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Alignment="1">
      <alignment wrapText="1"/>
    </xf>
    <xf numFmtId="0" fontId="1" fillId="0" borderId="0" xfId="0" applyFont="1" applyAlignment="1">
      <alignment horizontal="right" vertical="top"/>
    </xf>
    <xf numFmtId="187" fontId="0" fillId="0" borderId="0" xfId="15" applyNumberFormat="1" applyFont="1" applyAlignment="1">
      <alignment horizontal="justify" vertical="top"/>
    </xf>
    <xf numFmtId="187" fontId="7" fillId="0" borderId="2" xfId="15" applyNumberFormat="1" applyFont="1" applyFill="1" applyBorder="1" applyAlignment="1">
      <alignment/>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0" fontId="1" fillId="0" borderId="0" xfId="0" applyFont="1" applyBorder="1" applyAlignment="1">
      <alignment horizontal="center" vertical="top" wrapText="1"/>
    </xf>
    <xf numFmtId="187" fontId="0" fillId="0" borderId="0" xfId="15" applyNumberFormat="1" applyFont="1" applyBorder="1" applyAlignment="1">
      <alignment horizontal="center" vertical="top" wrapText="1"/>
    </xf>
    <xf numFmtId="0" fontId="0" fillId="0" borderId="0" xfId="0" applyFont="1" applyFill="1" applyBorder="1" applyAlignment="1">
      <alignment horizontal="justify" vertical="top" wrapText="1"/>
    </xf>
    <xf numFmtId="43" fontId="0" fillId="0" borderId="0" xfId="15" applyNumberFormat="1" applyFont="1" applyFill="1" applyBorder="1" applyAlignment="1">
      <alignment/>
    </xf>
    <xf numFmtId="0" fontId="16" fillId="0" borderId="0" xfId="0" applyFont="1" applyFill="1" applyAlignment="1">
      <alignment horizontal="right"/>
    </xf>
    <xf numFmtId="0" fontId="1" fillId="0" borderId="0" xfId="0" applyFont="1" applyAlignment="1">
      <alignment horizontal="justify" vertical="top"/>
    </xf>
    <xf numFmtId="0" fontId="1" fillId="0" borderId="0" xfId="0" applyFont="1" applyAlignment="1">
      <alignment horizontal="left" vertical="top"/>
    </xf>
    <xf numFmtId="187" fontId="0" fillId="0" borderId="0" xfId="0" applyNumberFormat="1" applyFont="1" applyAlignment="1">
      <alignment horizontal="justify" vertical="top"/>
    </xf>
    <xf numFmtId="0" fontId="1" fillId="0" borderId="7" xfId="0" applyFont="1" applyBorder="1" applyAlignment="1">
      <alignment horizontal="center" vertical="top" wrapText="1"/>
    </xf>
    <xf numFmtId="0" fontId="0" fillId="0" borderId="0" xfId="0" applyFont="1" applyFill="1" applyAlignment="1">
      <alignment wrapText="1"/>
    </xf>
    <xf numFmtId="0" fontId="0" fillId="0" borderId="0" xfId="0" applyFill="1" applyAlignment="1">
      <alignment wrapText="1"/>
    </xf>
    <xf numFmtId="0" fontId="0" fillId="0" borderId="12"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187" fontId="0" fillId="0" borderId="12" xfId="15" applyNumberFormat="1" applyFont="1" applyBorder="1" applyAlignment="1">
      <alignment horizontal="center"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0" fontId="0" fillId="0" borderId="0" xfId="0" applyFont="1" applyFill="1" applyAlignment="1">
      <alignment horizontal="justify"/>
    </xf>
    <xf numFmtId="0" fontId="0" fillId="0" borderId="12" xfId="0" applyFont="1" applyFill="1" applyBorder="1" applyAlignment="1">
      <alignment horizontal="justify" vertical="top"/>
    </xf>
    <xf numFmtId="0" fontId="0" fillId="0" borderId="13" xfId="0" applyFont="1" applyFill="1" applyBorder="1" applyAlignment="1">
      <alignment horizontal="justify" vertical="top"/>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24"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1" fillId="0" borderId="0" xfId="0" applyFont="1" applyBorder="1" applyAlignment="1">
      <alignment horizontal="center" vertical="center"/>
    </xf>
    <xf numFmtId="0" fontId="0" fillId="0" borderId="16" xfId="0" applyFont="1" applyFill="1" applyBorder="1" applyAlignment="1">
      <alignment horizontal="center" vertical="center" wrapText="1"/>
    </xf>
    <xf numFmtId="0" fontId="3" fillId="0" borderId="5" xfId="0" applyFont="1" applyBorder="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1" fillId="0" borderId="15" xfId="0" applyFont="1" applyBorder="1" applyAlignment="1">
      <alignment horizontal="center" vertical="top" wrapText="1"/>
    </xf>
    <xf numFmtId="49" fontId="0" fillId="0" borderId="0" xfId="0" applyNumberFormat="1" applyFont="1" applyFill="1" applyAlignment="1">
      <alignment horizontal="left"/>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1" fillId="0" borderId="0" xfId="0" applyFont="1" applyBorder="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justify"/>
    </xf>
    <xf numFmtId="0" fontId="0" fillId="0" borderId="0" xfId="0" applyFont="1" applyAlignment="1">
      <alignment horizontal="left"/>
    </xf>
    <xf numFmtId="0" fontId="0" fillId="0" borderId="0" xfId="0" applyFont="1" applyFill="1" applyAlignment="1">
      <alignment horizontal="justify" vertical="top"/>
    </xf>
    <xf numFmtId="0" fontId="0" fillId="0" borderId="0" xfId="0" applyFont="1" applyAlignment="1">
      <alignment horizontal="justify" vertical="top"/>
    </xf>
    <xf numFmtId="0" fontId="1" fillId="0" borderId="0" xfId="0" applyFont="1" applyAlignment="1">
      <alignment horizontal="justify" vertical="top"/>
    </xf>
    <xf numFmtId="0" fontId="0" fillId="0" borderId="0" xfId="0" applyAlignment="1">
      <alignment horizontal="justify" vertical="top"/>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13" fillId="0" borderId="0" xfId="0" applyFont="1" applyFill="1" applyAlignment="1">
      <alignment wrapText="1"/>
    </xf>
    <xf numFmtId="187" fontId="0" fillId="0" borderId="0" xfId="15" applyNumberFormat="1" applyFont="1" applyBorder="1" applyAlignment="1">
      <alignment horizontal="justify" vertical="top"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0" fontId="0" fillId="0" borderId="0" xfId="0" applyFont="1" applyFill="1" applyAlignment="1">
      <alignment horizontal="justify" vertical="justify" wrapText="1"/>
    </xf>
    <xf numFmtId="0" fontId="0" fillId="0" borderId="0" xfId="0" applyFont="1" applyAlignment="1">
      <alignment horizontal="left" vertical="top"/>
    </xf>
    <xf numFmtId="0" fontId="1" fillId="0" borderId="7"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21" applyFont="1" applyAlignment="1">
      <alignment horizontal="justify" vertical="top" wrapText="1"/>
      <protection/>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view="pageBreakPreview" zoomScaleSheetLayoutView="100" workbookViewId="0" topLeftCell="A1">
      <selection activeCell="E21" sqref="E21"/>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202" t="s">
        <v>93</v>
      </c>
      <c r="B1" s="202"/>
      <c r="C1" s="202"/>
      <c r="D1" s="202"/>
      <c r="E1" s="202"/>
      <c r="F1" s="202"/>
      <c r="G1" s="202"/>
      <c r="H1" s="202"/>
      <c r="I1" s="202"/>
      <c r="J1" s="202"/>
      <c r="K1" s="202"/>
    </row>
    <row r="2" spans="1:11" ht="9.75" customHeight="1">
      <c r="A2" s="203" t="s">
        <v>188</v>
      </c>
      <c r="B2" s="203"/>
      <c r="C2" s="203"/>
      <c r="D2" s="203"/>
      <c r="E2" s="203"/>
      <c r="F2" s="203"/>
      <c r="G2" s="203"/>
      <c r="H2" s="203"/>
      <c r="I2" s="203"/>
      <c r="J2" s="203"/>
      <c r="K2" s="203"/>
    </row>
    <row r="3" spans="1:11" ht="9.75" customHeight="1">
      <c r="A3" s="203" t="s">
        <v>15</v>
      </c>
      <c r="B3" s="203"/>
      <c r="C3" s="203"/>
      <c r="D3" s="203"/>
      <c r="E3" s="203"/>
      <c r="F3" s="203"/>
      <c r="G3" s="203"/>
      <c r="H3" s="203"/>
      <c r="I3" s="203"/>
      <c r="J3" s="203"/>
      <c r="K3" s="203"/>
    </row>
    <row r="4" spans="1:23" ht="19.5" customHeight="1">
      <c r="A4" s="204" t="s">
        <v>220</v>
      </c>
      <c r="B4" s="204"/>
      <c r="C4" s="204"/>
      <c r="D4" s="204"/>
      <c r="E4" s="204"/>
      <c r="F4" s="204"/>
      <c r="G4" s="204"/>
      <c r="H4" s="204"/>
      <c r="I4" s="204"/>
      <c r="J4" s="204"/>
      <c r="K4" s="204"/>
      <c r="M4" s="204"/>
      <c r="N4" s="204"/>
      <c r="O4" s="204"/>
      <c r="P4" s="204"/>
      <c r="Q4" s="204"/>
      <c r="R4" s="204"/>
      <c r="S4" s="204"/>
      <c r="T4" s="204"/>
      <c r="U4" s="204"/>
      <c r="V4" s="204"/>
      <c r="W4" s="204"/>
    </row>
    <row r="5" spans="1:11" ht="19.5" customHeight="1" thickBot="1">
      <c r="A5" s="204" t="s">
        <v>140</v>
      </c>
      <c r="B5" s="204"/>
      <c r="C5" s="204"/>
      <c r="D5" s="204"/>
      <c r="E5" s="204"/>
      <c r="F5" s="204"/>
      <c r="G5" s="204"/>
      <c r="H5" s="204"/>
      <c r="I5" s="204"/>
      <c r="J5" s="204"/>
      <c r="K5" s="204"/>
    </row>
    <row r="6" spans="1:11" ht="12.75">
      <c r="A6" s="212" t="s">
        <v>25</v>
      </c>
      <c r="B6" s="212"/>
      <c r="C6" s="212"/>
      <c r="D6" s="212"/>
      <c r="E6" s="212"/>
      <c r="F6" s="212"/>
      <c r="G6" s="212"/>
      <c r="H6" s="212"/>
      <c r="I6" s="212"/>
      <c r="J6" s="212"/>
      <c r="K6" s="212"/>
    </row>
    <row r="7" spans="1:11" ht="12.75">
      <c r="A7" s="6"/>
      <c r="B7" s="6"/>
      <c r="C7" s="6"/>
      <c r="D7" s="6"/>
      <c r="E7" s="6"/>
      <c r="F7" s="6"/>
      <c r="G7" s="6"/>
      <c r="H7" s="6"/>
      <c r="I7" s="6"/>
      <c r="J7" s="6"/>
      <c r="K7" s="6"/>
    </row>
    <row r="8" spans="1:11" ht="15" customHeight="1">
      <c r="A8" s="16"/>
      <c r="B8" s="16"/>
      <c r="C8" s="17"/>
      <c r="D8" s="17"/>
      <c r="E8" s="211" t="s">
        <v>8</v>
      </c>
      <c r="F8" s="211"/>
      <c r="G8" s="211"/>
      <c r="H8" s="1"/>
      <c r="I8" s="211" t="s">
        <v>9</v>
      </c>
      <c r="J8" s="211"/>
      <c r="K8" s="211"/>
    </row>
    <row r="9" spans="1:13" ht="38.25">
      <c r="A9" s="16"/>
      <c r="B9" s="16"/>
      <c r="C9" s="17"/>
      <c r="D9" s="17"/>
      <c r="E9" s="102" t="s">
        <v>10</v>
      </c>
      <c r="F9" s="1"/>
      <c r="G9" s="102" t="s">
        <v>155</v>
      </c>
      <c r="H9" s="1"/>
      <c r="I9" s="102" t="s">
        <v>11</v>
      </c>
      <c r="J9" s="1"/>
      <c r="K9" s="102" t="s">
        <v>156</v>
      </c>
      <c r="M9" s="102"/>
    </row>
    <row r="10" spans="1:14" ht="15" customHeight="1">
      <c r="A10" s="16"/>
      <c r="B10" s="16"/>
      <c r="C10" s="17"/>
      <c r="D10" s="17"/>
      <c r="E10" s="81" t="s">
        <v>222</v>
      </c>
      <c r="F10" s="81"/>
      <c r="G10" s="81" t="s">
        <v>221</v>
      </c>
      <c r="H10" s="81"/>
      <c r="I10" s="81" t="str">
        <f>+E10</f>
        <v>31.03.2007</v>
      </c>
      <c r="J10" s="81"/>
      <c r="K10" s="81" t="str">
        <f>+G10</f>
        <v>31.03.2006</v>
      </c>
      <c r="M10" s="149"/>
      <c r="N10" s="143"/>
    </row>
    <row r="11" spans="1:13" ht="15" customHeight="1">
      <c r="A11" s="16"/>
      <c r="B11" s="16"/>
      <c r="C11" s="17"/>
      <c r="D11" s="17"/>
      <c r="E11" s="82" t="s">
        <v>144</v>
      </c>
      <c r="F11" s="82"/>
      <c r="G11" s="82" t="s">
        <v>144</v>
      </c>
      <c r="H11" s="82"/>
      <c r="I11" s="82" t="s">
        <v>144</v>
      </c>
      <c r="J11" s="82"/>
      <c r="K11" s="82" t="s">
        <v>144</v>
      </c>
      <c r="M11" s="82"/>
    </row>
    <row r="12" spans="7:13" ht="12.75">
      <c r="G12" s="83"/>
      <c r="M12" s="22"/>
    </row>
    <row r="13" spans="1:15" ht="12.75">
      <c r="A13" s="12" t="s">
        <v>22</v>
      </c>
      <c r="E13" s="20">
        <v>2486</v>
      </c>
      <c r="G13" s="84">
        <v>2570</v>
      </c>
      <c r="I13" s="20">
        <f>E13</f>
        <v>2486</v>
      </c>
      <c r="K13" s="84">
        <f>G13</f>
        <v>2570</v>
      </c>
      <c r="M13" s="35"/>
      <c r="N13" s="38"/>
      <c r="O13" s="38"/>
    </row>
    <row r="14" spans="5:13" ht="12.75">
      <c r="E14" s="20"/>
      <c r="G14" s="84"/>
      <c r="I14" s="20"/>
      <c r="K14" s="84"/>
      <c r="M14" s="35"/>
    </row>
    <row r="15" spans="1:15" ht="12.75">
      <c r="A15" s="12" t="s">
        <v>94</v>
      </c>
      <c r="E15" s="21">
        <v>-852</v>
      </c>
      <c r="G15" s="85">
        <v>-808</v>
      </c>
      <c r="I15" s="21">
        <f>E15</f>
        <v>-852</v>
      </c>
      <c r="K15" s="85">
        <f>G15</f>
        <v>-808</v>
      </c>
      <c r="M15" s="35"/>
      <c r="N15" s="38"/>
      <c r="O15" s="38"/>
    </row>
    <row r="16" spans="5:13" ht="12.75">
      <c r="E16" s="20"/>
      <c r="G16" s="84"/>
      <c r="I16" s="20"/>
      <c r="K16" s="84"/>
      <c r="M16" s="35"/>
    </row>
    <row r="17" spans="1:15" ht="12.75">
      <c r="A17" s="4" t="s">
        <v>95</v>
      </c>
      <c r="E17" s="20">
        <f>SUM(E13:E15)</f>
        <v>1634</v>
      </c>
      <c r="G17" s="20">
        <f>SUM(G13:G15)</f>
        <v>1762</v>
      </c>
      <c r="I17" s="20">
        <f>SUM(I13:I15)</f>
        <v>1634</v>
      </c>
      <c r="K17" s="20">
        <f>SUM(K13:K15)</f>
        <v>1762</v>
      </c>
      <c r="M17" s="35"/>
      <c r="N17" s="38"/>
      <c r="O17" s="38"/>
    </row>
    <row r="18" spans="5:13" ht="12.75">
      <c r="E18" s="20"/>
      <c r="G18" s="84"/>
      <c r="I18" s="20"/>
      <c r="K18" s="84"/>
      <c r="M18" s="35"/>
    </row>
    <row r="19" spans="1:15" ht="12.75">
      <c r="A19" s="12" t="s">
        <v>146</v>
      </c>
      <c r="E19" s="20">
        <v>141</v>
      </c>
      <c r="G19" s="84">
        <v>164</v>
      </c>
      <c r="I19" s="20">
        <f>E19</f>
        <v>141</v>
      </c>
      <c r="K19" s="86">
        <f>G19</f>
        <v>164</v>
      </c>
      <c r="M19" s="35"/>
      <c r="N19" s="38"/>
      <c r="O19" s="38"/>
    </row>
    <row r="20" spans="5:13" ht="12.75">
      <c r="E20" s="20"/>
      <c r="G20" s="84"/>
      <c r="I20" s="20"/>
      <c r="K20" s="84"/>
      <c r="M20" s="35"/>
    </row>
    <row r="21" spans="1:15" ht="12.75">
      <c r="A21" s="12" t="s">
        <v>96</v>
      </c>
      <c r="E21" s="20">
        <v>-121</v>
      </c>
      <c r="G21" s="84">
        <v>-90</v>
      </c>
      <c r="I21" s="20">
        <f>E21</f>
        <v>-121</v>
      </c>
      <c r="K21" s="86">
        <f>G21</f>
        <v>-90</v>
      </c>
      <c r="M21" s="35"/>
      <c r="N21" s="38"/>
      <c r="O21" s="38"/>
    </row>
    <row r="22" spans="5:13" ht="12.75">
      <c r="E22" s="20"/>
      <c r="G22" s="84"/>
      <c r="I22" s="20"/>
      <c r="K22" s="84"/>
      <c r="M22" s="35"/>
    </row>
    <row r="23" spans="1:15" ht="12.75">
      <c r="A23" s="12" t="s">
        <v>97</v>
      </c>
      <c r="E23" s="20">
        <v>-688</v>
      </c>
      <c r="G23" s="84">
        <v>-610</v>
      </c>
      <c r="I23" s="20">
        <f>E23</f>
        <v>-688</v>
      </c>
      <c r="K23" s="86">
        <f>G23</f>
        <v>-610</v>
      </c>
      <c r="M23" s="35"/>
      <c r="N23" s="38"/>
      <c r="O23" s="38"/>
    </row>
    <row r="24" spans="5:13" ht="12.75">
      <c r="E24" s="20"/>
      <c r="G24" s="84"/>
      <c r="I24" s="20"/>
      <c r="K24" s="84"/>
      <c r="M24" s="35"/>
    </row>
    <row r="25" spans="1:15" ht="12.75">
      <c r="A25" s="12" t="s">
        <v>147</v>
      </c>
      <c r="E25" s="50">
        <v>-224</v>
      </c>
      <c r="G25" s="84">
        <v>-229</v>
      </c>
      <c r="I25" s="20">
        <f>E25</f>
        <v>-224</v>
      </c>
      <c r="K25" s="86">
        <f>G25</f>
        <v>-229</v>
      </c>
      <c r="M25" s="35"/>
      <c r="N25" s="38"/>
      <c r="O25" s="38"/>
    </row>
    <row r="26" spans="5:13" ht="12.75">
      <c r="E26" s="20"/>
      <c r="G26" s="84"/>
      <c r="H26" s="22"/>
      <c r="I26" s="20"/>
      <c r="K26" s="84"/>
      <c r="M26" s="35"/>
    </row>
    <row r="27" spans="1:15" ht="12.75">
      <c r="A27" s="12" t="s">
        <v>145</v>
      </c>
      <c r="E27" s="20">
        <v>62</v>
      </c>
      <c r="G27" s="84">
        <v>18</v>
      </c>
      <c r="H27" s="22"/>
      <c r="I27" s="20">
        <f>E27</f>
        <v>62</v>
      </c>
      <c r="K27" s="86">
        <f>G27</f>
        <v>18</v>
      </c>
      <c r="M27" s="35"/>
      <c r="N27" s="38"/>
      <c r="O27" s="38"/>
    </row>
    <row r="28" spans="5:13" ht="12.75">
      <c r="E28" s="20"/>
      <c r="G28" s="84"/>
      <c r="H28" s="22"/>
      <c r="I28" s="20"/>
      <c r="K28" s="84"/>
      <c r="M28" s="35"/>
    </row>
    <row r="29" spans="1:15" ht="12.75">
      <c r="A29" s="12" t="s">
        <v>7</v>
      </c>
      <c r="E29" s="21">
        <v>-4</v>
      </c>
      <c r="G29" s="85">
        <v>-4</v>
      </c>
      <c r="H29" s="22"/>
      <c r="I29" s="21">
        <f>E29</f>
        <v>-4</v>
      </c>
      <c r="K29" s="85">
        <f>G29</f>
        <v>-4</v>
      </c>
      <c r="M29" s="35"/>
      <c r="N29" s="38"/>
      <c r="O29" s="38"/>
    </row>
    <row r="30" spans="5:13" ht="12.75">
      <c r="E30" s="20"/>
      <c r="G30" s="84"/>
      <c r="H30" s="22"/>
      <c r="I30" s="20"/>
      <c r="K30" s="84"/>
      <c r="M30" s="35"/>
    </row>
    <row r="31" spans="1:15" ht="12.75">
      <c r="A31" s="4" t="s">
        <v>88</v>
      </c>
      <c r="E31" s="20">
        <f>SUM(E17:E29)</f>
        <v>800</v>
      </c>
      <c r="G31" s="20">
        <f>SUM(G17:G29)</f>
        <v>1011</v>
      </c>
      <c r="H31" s="22"/>
      <c r="I31" s="20">
        <f>SUM(I17:I29)</f>
        <v>800</v>
      </c>
      <c r="K31" s="20">
        <f>SUM(K17:K29)</f>
        <v>1011</v>
      </c>
      <c r="M31" s="35"/>
      <c r="N31" s="38"/>
      <c r="O31" s="38"/>
    </row>
    <row r="32" spans="5:13" ht="12.75">
      <c r="E32" s="20"/>
      <c r="G32" s="84"/>
      <c r="H32" s="22"/>
      <c r="I32" s="20"/>
      <c r="K32" s="84"/>
      <c r="M32" s="35"/>
    </row>
    <row r="33" spans="1:15" ht="12.75">
      <c r="A33" s="12" t="s">
        <v>14</v>
      </c>
      <c r="E33" s="21">
        <v>-232</v>
      </c>
      <c r="G33" s="85">
        <v>-305</v>
      </c>
      <c r="H33" s="22"/>
      <c r="I33" s="21">
        <f>E33</f>
        <v>-232</v>
      </c>
      <c r="K33" s="84">
        <f>G33</f>
        <v>-305</v>
      </c>
      <c r="M33" s="35"/>
      <c r="N33" s="38"/>
      <c r="O33" s="38"/>
    </row>
    <row r="34" spans="5:13" ht="12.75">
      <c r="E34" s="20"/>
      <c r="G34" s="84"/>
      <c r="H34" s="22"/>
      <c r="I34" s="20"/>
      <c r="K34" s="87"/>
      <c r="M34" s="35"/>
    </row>
    <row r="35" spans="1:15" ht="13.5" thickBot="1">
      <c r="A35" s="4" t="s">
        <v>152</v>
      </c>
      <c r="E35" s="55">
        <f>+SUM(E31:E33)</f>
        <v>568</v>
      </c>
      <c r="G35" s="55">
        <f>+SUM(G31:G33)</f>
        <v>706</v>
      </c>
      <c r="H35" s="22"/>
      <c r="I35" s="55">
        <f>+SUM(I31:I33)</f>
        <v>568</v>
      </c>
      <c r="K35" s="55">
        <f>+SUM(K31:K33)</f>
        <v>706</v>
      </c>
      <c r="M35" s="35"/>
      <c r="N35" s="38"/>
      <c r="O35" s="38"/>
    </row>
    <row r="36" spans="7:13" ht="12.75">
      <c r="G36" s="83"/>
      <c r="H36" s="22"/>
      <c r="K36" s="83"/>
      <c r="M36" s="22"/>
    </row>
    <row r="37" spans="1:13" ht="12.75">
      <c r="A37" s="4" t="s">
        <v>148</v>
      </c>
      <c r="G37" s="83"/>
      <c r="H37" s="22"/>
      <c r="K37" s="83"/>
      <c r="M37" s="22"/>
    </row>
    <row r="38" spans="1:15" ht="13.5" thickBot="1">
      <c r="A38" s="12" t="s">
        <v>183</v>
      </c>
      <c r="E38" s="89">
        <f>+E35</f>
        <v>568</v>
      </c>
      <c r="G38" s="90">
        <f>+G35</f>
        <v>706</v>
      </c>
      <c r="H38" s="22"/>
      <c r="I38" s="89">
        <f>+I35</f>
        <v>568</v>
      </c>
      <c r="K38" s="90">
        <f>+K35</f>
        <v>706</v>
      </c>
      <c r="M38" s="39"/>
      <c r="N38" s="38"/>
      <c r="O38" s="38"/>
    </row>
    <row r="39" spans="7:13" ht="12.75">
      <c r="G39" s="83"/>
      <c r="H39" s="22"/>
      <c r="K39" s="83"/>
      <c r="M39" s="22"/>
    </row>
    <row r="40" spans="1:13" ht="12.75">
      <c r="A40" s="48" t="s">
        <v>197</v>
      </c>
      <c r="B40" s="23"/>
      <c r="C40" s="23"/>
      <c r="D40" s="23"/>
      <c r="E40" s="23"/>
      <c r="F40" s="23"/>
      <c r="G40" s="74"/>
      <c r="H40" s="52"/>
      <c r="I40" s="23"/>
      <c r="J40" s="23"/>
      <c r="K40" s="74"/>
      <c r="M40" s="52"/>
    </row>
    <row r="41" spans="1:13" ht="15">
      <c r="A41" s="23" t="s">
        <v>12</v>
      </c>
      <c r="B41" s="23" t="s">
        <v>23</v>
      </c>
      <c r="C41" s="23"/>
      <c r="D41" s="23"/>
      <c r="E41" s="104">
        <f>+Notes!L246</f>
        <v>0.332566322975766</v>
      </c>
      <c r="F41" s="105" t="s">
        <v>114</v>
      </c>
      <c r="G41" s="112">
        <f>+Notes!N246</f>
        <v>0.41336588736072316</v>
      </c>
      <c r="H41" s="105" t="s">
        <v>114</v>
      </c>
      <c r="I41" s="104">
        <f>+Notes!Q246</f>
        <v>0.332566322975766</v>
      </c>
      <c r="J41" s="44" t="s">
        <v>114</v>
      </c>
      <c r="K41" s="112">
        <f>+Notes!S246</f>
        <v>0.41336588736072316</v>
      </c>
      <c r="L41" s="44" t="s">
        <v>114</v>
      </c>
      <c r="M41" s="142"/>
    </row>
    <row r="42" spans="1:13" ht="12.75">
      <c r="A42" s="23"/>
      <c r="B42" s="23"/>
      <c r="C42" s="23"/>
      <c r="D42" s="23"/>
      <c r="E42" s="23"/>
      <c r="F42" s="23"/>
      <c r="G42" s="74"/>
      <c r="H42" s="52"/>
      <c r="I42" s="23"/>
      <c r="J42" s="23"/>
      <c r="K42" s="74"/>
      <c r="M42" s="52"/>
    </row>
    <row r="43" spans="1:13" ht="13.5" thickBot="1">
      <c r="A43" s="23" t="s">
        <v>13</v>
      </c>
      <c r="B43" s="23" t="s">
        <v>24</v>
      </c>
      <c r="C43" s="23"/>
      <c r="D43" s="23"/>
      <c r="E43" s="88" t="s">
        <v>87</v>
      </c>
      <c r="F43" s="74"/>
      <c r="G43" s="88" t="s">
        <v>87</v>
      </c>
      <c r="H43" s="74"/>
      <c r="I43" s="88" t="s">
        <v>87</v>
      </c>
      <c r="J43" s="23"/>
      <c r="K43" s="88" t="s">
        <v>87</v>
      </c>
      <c r="M43" s="69"/>
    </row>
    <row r="44" spans="1:13" ht="12.75">
      <c r="A44" s="23"/>
      <c r="B44" s="23"/>
      <c r="C44" s="23"/>
      <c r="D44" s="23"/>
      <c r="E44" s="23"/>
      <c r="F44" s="23"/>
      <c r="G44" s="74"/>
      <c r="H44" s="23"/>
      <c r="I44" s="23"/>
      <c r="J44" s="23"/>
      <c r="K44" s="23"/>
      <c r="M44" s="22"/>
    </row>
    <row r="45" spans="1:11" ht="15">
      <c r="A45" s="108" t="s">
        <v>114</v>
      </c>
      <c r="B45" s="109" t="s">
        <v>210</v>
      </c>
      <c r="C45" s="23"/>
      <c r="D45" s="23"/>
      <c r="E45" s="23"/>
      <c r="F45" s="23"/>
      <c r="G45" s="23"/>
      <c r="H45" s="23"/>
      <c r="I45" s="23"/>
      <c r="J45" s="23"/>
      <c r="K45" s="23"/>
    </row>
    <row r="46" spans="1:11" ht="12.75">
      <c r="A46" s="75"/>
      <c r="B46" s="75"/>
      <c r="C46" s="75"/>
      <c r="D46" s="75"/>
      <c r="E46" s="75"/>
      <c r="F46" s="75"/>
      <c r="G46" s="75"/>
      <c r="H46" s="75"/>
      <c r="I46" s="75"/>
      <c r="J46" s="75"/>
      <c r="K46" s="75"/>
    </row>
    <row r="47" spans="1:11" ht="12.75">
      <c r="A47" s="207"/>
      <c r="B47" s="207"/>
      <c r="C47" s="207"/>
      <c r="D47" s="207"/>
      <c r="E47" s="207"/>
      <c r="F47" s="207"/>
      <c r="G47" s="207"/>
      <c r="H47" s="207"/>
      <c r="I47" s="207"/>
      <c r="J47" s="207"/>
      <c r="K47" s="207"/>
    </row>
    <row r="48" spans="1:11" ht="14.25" customHeight="1">
      <c r="A48" s="76"/>
      <c r="B48" s="76"/>
      <c r="C48" s="76"/>
      <c r="D48" s="76"/>
      <c r="E48" s="76"/>
      <c r="F48" s="76"/>
      <c r="G48" s="76"/>
      <c r="H48" s="76"/>
      <c r="I48" s="76"/>
      <c r="J48" s="76"/>
      <c r="K48" s="76"/>
    </row>
    <row r="49" spans="1:11" ht="27" customHeight="1">
      <c r="A49" s="208" t="s">
        <v>223</v>
      </c>
      <c r="B49" s="209"/>
      <c r="C49" s="209"/>
      <c r="D49" s="209"/>
      <c r="E49" s="209"/>
      <c r="F49" s="209"/>
      <c r="G49" s="209"/>
      <c r="H49" s="209"/>
      <c r="I49" s="209"/>
      <c r="J49" s="209"/>
      <c r="K49" s="209"/>
    </row>
    <row r="51" spans="4:14" ht="12.75">
      <c r="D51" s="210"/>
      <c r="E51" s="210"/>
      <c r="F51" s="210"/>
      <c r="G51" s="210"/>
      <c r="H51" s="210"/>
      <c r="I51" s="210"/>
      <c r="J51" s="210"/>
      <c r="K51" s="210"/>
      <c r="L51" s="210"/>
      <c r="M51" s="210"/>
      <c r="N51" s="210"/>
    </row>
    <row r="52" spans="1:6" ht="12.75">
      <c r="A52" s="205"/>
      <c r="B52" s="206"/>
      <c r="C52" s="206"/>
      <c r="D52" s="206"/>
      <c r="E52" s="206"/>
      <c r="F52" s="206"/>
    </row>
    <row r="53" spans="1:6" ht="12.75">
      <c r="A53" s="206"/>
      <c r="B53" s="206"/>
      <c r="C53" s="206"/>
      <c r="D53" s="206"/>
      <c r="E53" s="206"/>
      <c r="F53" s="206"/>
    </row>
  </sheetData>
  <mergeCells count="13">
    <mergeCell ref="M4:W4"/>
    <mergeCell ref="E8:G8"/>
    <mergeCell ref="I8:K8"/>
    <mergeCell ref="A6:K6"/>
    <mergeCell ref="A52:F53"/>
    <mergeCell ref="A47:K47"/>
    <mergeCell ref="A49:K49"/>
    <mergeCell ref="D51:N51"/>
    <mergeCell ref="A1:K1"/>
    <mergeCell ref="A2:K2"/>
    <mergeCell ref="A3:K3"/>
    <mergeCell ref="A5:K5"/>
    <mergeCell ref="A4:K4"/>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37">
      <selection activeCell="C17" sqref="C17"/>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202" t="str">
        <f>+'Income Statements'!A1:K1</f>
        <v>TEX CYCLE TECHNOLOGY (M) BERHAD</v>
      </c>
      <c r="B1" s="202"/>
      <c r="C1" s="202"/>
      <c r="D1" s="202"/>
      <c r="E1" s="202"/>
      <c r="F1" s="202"/>
    </row>
    <row r="2" spans="1:6" ht="9.75" customHeight="1">
      <c r="A2" s="203" t="str">
        <f>+'Income Statements'!A2:K2</f>
        <v>Company's No.: 642619-P</v>
      </c>
      <c r="B2" s="203"/>
      <c r="C2" s="203"/>
      <c r="D2" s="203"/>
      <c r="E2" s="203"/>
      <c r="F2" s="203"/>
    </row>
    <row r="3" spans="1:6" ht="9.75" customHeight="1">
      <c r="A3" s="203" t="s">
        <v>15</v>
      </c>
      <c r="B3" s="203"/>
      <c r="C3" s="203"/>
      <c r="D3" s="203"/>
      <c r="E3" s="203"/>
      <c r="F3" s="203"/>
    </row>
    <row r="4" spans="1:6" ht="19.5" customHeight="1">
      <c r="A4" s="216" t="s">
        <v>220</v>
      </c>
      <c r="B4" s="216"/>
      <c r="C4" s="216"/>
      <c r="D4" s="216"/>
      <c r="E4" s="216"/>
      <c r="F4" s="216"/>
    </row>
    <row r="5" spans="1:6" ht="19.5" customHeight="1" thickBot="1">
      <c r="A5" s="213" t="s">
        <v>141</v>
      </c>
      <c r="B5" s="213"/>
      <c r="C5" s="213"/>
      <c r="D5" s="213"/>
      <c r="E5" s="213"/>
      <c r="F5" s="213"/>
    </row>
    <row r="6" spans="1:6" ht="12.75">
      <c r="A6" s="212" t="s">
        <v>25</v>
      </c>
      <c r="B6" s="212"/>
      <c r="C6" s="212"/>
      <c r="D6" s="212"/>
      <c r="E6" s="212"/>
      <c r="F6" s="212"/>
    </row>
    <row r="7" spans="1:6" ht="15.75" customHeight="1">
      <c r="A7" s="7"/>
      <c r="B7" s="7"/>
      <c r="C7" s="7"/>
      <c r="D7" s="7"/>
      <c r="E7" s="7"/>
      <c r="F7" s="7"/>
    </row>
    <row r="8" spans="1:6" ht="12.75">
      <c r="A8" s="16"/>
      <c r="B8" s="17"/>
      <c r="C8" s="17"/>
      <c r="D8" s="80" t="s">
        <v>180</v>
      </c>
      <c r="E8" s="80"/>
      <c r="F8" s="80" t="s">
        <v>180</v>
      </c>
    </row>
    <row r="9" spans="1:6" ht="15" customHeight="1">
      <c r="A9" s="16"/>
      <c r="B9" s="17"/>
      <c r="C9" s="17"/>
      <c r="D9" s="81" t="str">
        <f>+'Income Statements'!E10</f>
        <v>31.03.2007</v>
      </c>
      <c r="E9" s="81"/>
      <c r="F9" s="81" t="s">
        <v>203</v>
      </c>
    </row>
    <row r="10" spans="1:6" ht="15" customHeight="1">
      <c r="A10" s="16"/>
      <c r="B10" s="17"/>
      <c r="C10" s="17"/>
      <c r="D10" s="82" t="s">
        <v>144</v>
      </c>
      <c r="E10" s="82"/>
      <c r="F10" s="82" t="s">
        <v>144</v>
      </c>
    </row>
    <row r="11" spans="1:6" ht="15" customHeight="1">
      <c r="A11" s="91" t="s">
        <v>149</v>
      </c>
      <c r="B11" s="17"/>
      <c r="D11" s="82"/>
      <c r="E11" s="82"/>
      <c r="F11" s="82"/>
    </row>
    <row r="12" spans="2:6" ht="12.75">
      <c r="B12" s="3" t="s">
        <v>105</v>
      </c>
      <c r="D12" s="18">
        <f>10358-2740</f>
        <v>7618</v>
      </c>
      <c r="E12" s="24"/>
      <c r="F12" s="18">
        <f>9846-2748</f>
        <v>7098</v>
      </c>
    </row>
    <row r="13" spans="2:6" ht="12.75">
      <c r="B13" s="3" t="s">
        <v>219</v>
      </c>
      <c r="D13" s="18">
        <v>5900</v>
      </c>
      <c r="E13" s="24"/>
      <c r="F13" s="18">
        <v>5453</v>
      </c>
    </row>
    <row r="14" spans="2:6" ht="12.75">
      <c r="B14" s="3" t="s">
        <v>267</v>
      </c>
      <c r="D14" s="18">
        <v>2740</v>
      </c>
      <c r="E14" s="24"/>
      <c r="F14" s="18">
        <v>2748</v>
      </c>
    </row>
    <row r="15" spans="2:6" ht="15" customHeight="1">
      <c r="B15" s="3" t="s">
        <v>170</v>
      </c>
      <c r="D15" s="18">
        <v>584</v>
      </c>
      <c r="E15" s="24"/>
      <c r="F15" s="18">
        <v>584</v>
      </c>
    </row>
    <row r="16" spans="2:6" ht="15" customHeight="1">
      <c r="B16" s="3"/>
      <c r="D16" s="30">
        <f>SUM(D12:D15)</f>
        <v>16842</v>
      </c>
      <c r="E16" s="24"/>
      <c r="F16" s="30">
        <f>SUM(F12:F15)</f>
        <v>15883</v>
      </c>
    </row>
    <row r="17" spans="1:6" ht="15" customHeight="1">
      <c r="A17" s="17"/>
      <c r="B17" s="17"/>
      <c r="D17" s="18"/>
      <c r="E17" s="24"/>
      <c r="F17" s="18"/>
    </row>
    <row r="18" spans="1:6" ht="15" customHeight="1">
      <c r="A18" s="91" t="s">
        <v>26</v>
      </c>
      <c r="B18" s="17"/>
      <c r="D18" s="18"/>
      <c r="E18" s="24"/>
      <c r="F18" s="18"/>
    </row>
    <row r="19" spans="1:6" ht="15" customHeight="1">
      <c r="A19" s="17"/>
      <c r="B19" s="37" t="s">
        <v>98</v>
      </c>
      <c r="D19" s="18">
        <v>435</v>
      </c>
      <c r="E19" s="24"/>
      <c r="F19" s="18">
        <v>269</v>
      </c>
    </row>
    <row r="20" spans="1:6" ht="15" customHeight="1">
      <c r="A20" s="17"/>
      <c r="B20" s="3" t="s">
        <v>159</v>
      </c>
      <c r="D20" s="18">
        <v>3391</v>
      </c>
      <c r="E20" s="24"/>
      <c r="F20" s="18">
        <v>3535</v>
      </c>
    </row>
    <row r="21" spans="1:6" ht="15" customHeight="1">
      <c r="A21" s="17"/>
      <c r="B21" s="3" t="s">
        <v>160</v>
      </c>
      <c r="D21" s="18">
        <f>335-1</f>
        <v>334</v>
      </c>
      <c r="E21" s="24"/>
      <c r="F21" s="18">
        <v>306</v>
      </c>
    </row>
    <row r="22" spans="1:9" ht="15" customHeight="1">
      <c r="A22" s="17"/>
      <c r="B22" s="3" t="s">
        <v>161</v>
      </c>
      <c r="D22" s="18">
        <v>150</v>
      </c>
      <c r="E22" s="22"/>
      <c r="F22" s="18">
        <v>72</v>
      </c>
      <c r="I22" s="63"/>
    </row>
    <row r="23" spans="1:6" ht="15" customHeight="1">
      <c r="A23" s="17"/>
      <c r="B23" s="3" t="s">
        <v>162</v>
      </c>
      <c r="D23" s="18">
        <v>9346</v>
      </c>
      <c r="E23" s="24"/>
      <c r="F23" s="18">
        <v>9134</v>
      </c>
    </row>
    <row r="24" spans="1:6" ht="15" customHeight="1">
      <c r="A24" s="17"/>
      <c r="B24" s="3"/>
      <c r="D24" s="30">
        <f>SUM(D19:D23)</f>
        <v>13656</v>
      </c>
      <c r="E24" s="24"/>
      <c r="F24" s="30">
        <f>SUM(F19:F23)</f>
        <v>13316</v>
      </c>
    </row>
    <row r="25" spans="1:6" ht="15" customHeight="1">
      <c r="A25" s="91"/>
      <c r="B25" s="3"/>
      <c r="D25" s="18"/>
      <c r="E25" s="24"/>
      <c r="F25" s="18"/>
    </row>
    <row r="26" spans="1:6" ht="15" customHeight="1">
      <c r="A26" s="91" t="s">
        <v>27</v>
      </c>
      <c r="B26" s="17"/>
      <c r="D26" s="18"/>
      <c r="E26" s="24"/>
      <c r="F26" s="18"/>
    </row>
    <row r="27" spans="1:6" ht="15" customHeight="1">
      <c r="A27" s="17"/>
      <c r="B27" s="3" t="s">
        <v>99</v>
      </c>
      <c r="D27" s="18">
        <v>197</v>
      </c>
      <c r="E27" s="24"/>
      <c r="F27" s="18">
        <v>94</v>
      </c>
    </row>
    <row r="28" spans="1:6" ht="15" customHeight="1">
      <c r="A28" s="17"/>
      <c r="B28" s="3" t="s">
        <v>163</v>
      </c>
      <c r="D28" s="18">
        <v>237</v>
      </c>
      <c r="E28" s="24"/>
      <c r="F28" s="18">
        <v>102</v>
      </c>
    </row>
    <row r="29" spans="1:6" ht="15" customHeight="1">
      <c r="A29" s="17"/>
      <c r="B29" s="3" t="s">
        <v>164</v>
      </c>
      <c r="D29" s="18">
        <v>735</v>
      </c>
      <c r="E29" s="24"/>
      <c r="F29" s="18">
        <v>935</v>
      </c>
    </row>
    <row r="30" spans="1:6" ht="15" customHeight="1" hidden="1">
      <c r="A30" s="17"/>
      <c r="B30" s="3" t="s">
        <v>194</v>
      </c>
      <c r="D30" s="18">
        <v>0</v>
      </c>
      <c r="E30" s="24"/>
      <c r="F30" s="18">
        <v>0</v>
      </c>
    </row>
    <row r="31" spans="1:6" ht="15" customHeight="1">
      <c r="A31" s="16"/>
      <c r="B31" s="17"/>
      <c r="C31" s="3" t="s">
        <v>21</v>
      </c>
      <c r="D31" s="30">
        <f>SUM(D27:D30)</f>
        <v>1169</v>
      </c>
      <c r="E31" s="24"/>
      <c r="F31" s="30">
        <f>SUM(F27:F30)</f>
        <v>1131</v>
      </c>
    </row>
    <row r="32" spans="1:6" ht="15" customHeight="1">
      <c r="A32" s="91" t="s">
        <v>150</v>
      </c>
      <c r="C32" s="17"/>
      <c r="D32" s="18">
        <f>+D24-D31</f>
        <v>12487</v>
      </c>
      <c r="E32" s="24"/>
      <c r="F32" s="18">
        <f>+F24-F31</f>
        <v>12185</v>
      </c>
    </row>
    <row r="33" spans="1:6" ht="15" customHeight="1" thickBot="1">
      <c r="A33" s="16"/>
      <c r="B33" s="17"/>
      <c r="C33" s="17"/>
      <c r="D33" s="107">
        <f>+D32+D16</f>
        <v>29329</v>
      </c>
      <c r="E33" s="24"/>
      <c r="F33" s="107">
        <f>+F32+F16</f>
        <v>28068</v>
      </c>
    </row>
    <row r="34" spans="1:6" ht="15" customHeight="1">
      <c r="A34" s="16"/>
      <c r="B34" s="17"/>
      <c r="C34" s="17"/>
      <c r="D34" s="18"/>
      <c r="E34" s="24"/>
      <c r="F34" s="18"/>
    </row>
    <row r="35" spans="1:6" ht="15" customHeight="1">
      <c r="A35" s="91" t="s">
        <v>151</v>
      </c>
      <c r="C35" s="17"/>
      <c r="D35" s="18"/>
      <c r="E35" s="24"/>
      <c r="F35" s="18"/>
    </row>
    <row r="36" spans="1:6" ht="15" customHeight="1">
      <c r="A36" s="16"/>
      <c r="B36" s="3" t="s">
        <v>165</v>
      </c>
      <c r="D36" s="18">
        <f>+'Statement of Changes in Equity'!G27</f>
        <v>17079</v>
      </c>
      <c r="E36" s="24"/>
      <c r="F36" s="18">
        <f>+'Statement of Changes in Equity'!G21</f>
        <v>17079</v>
      </c>
    </row>
    <row r="37" spans="1:6" ht="15" customHeight="1">
      <c r="A37" s="16"/>
      <c r="B37" s="3" t="s">
        <v>166</v>
      </c>
      <c r="D37" s="18">
        <f>+'Statement of Changes in Equity'!I27</f>
        <v>4522</v>
      </c>
      <c r="E37" s="24"/>
      <c r="F37" s="18">
        <f>+'Statement of Changes in Equity'!I21</f>
        <v>4522</v>
      </c>
    </row>
    <row r="38" spans="1:6" ht="15" customHeight="1">
      <c r="A38" s="16"/>
      <c r="B38" s="3" t="s">
        <v>167</v>
      </c>
      <c r="D38" s="18">
        <v>7027</v>
      </c>
      <c r="E38" s="24"/>
      <c r="F38" s="18">
        <v>6012</v>
      </c>
    </row>
    <row r="39" spans="1:6" ht="15" customHeight="1">
      <c r="A39" s="16"/>
      <c r="B39" s="3" t="s">
        <v>125</v>
      </c>
      <c r="D39" s="30">
        <f>SUM(D36:D38)</f>
        <v>28628</v>
      </c>
      <c r="E39" s="24"/>
      <c r="F39" s="30">
        <f>SUM(F36:F38)</f>
        <v>27613</v>
      </c>
    </row>
    <row r="40" spans="1:6" ht="15" customHeight="1">
      <c r="A40" s="16"/>
      <c r="B40" s="17"/>
      <c r="D40" s="24"/>
      <c r="E40" s="24"/>
      <c r="F40" s="18"/>
    </row>
    <row r="41" spans="1:6" ht="15" customHeight="1">
      <c r="A41" s="16"/>
      <c r="B41" s="3" t="s">
        <v>99</v>
      </c>
      <c r="D41" s="18">
        <v>369</v>
      </c>
      <c r="E41" s="24"/>
      <c r="F41" s="18">
        <v>123</v>
      </c>
    </row>
    <row r="42" spans="1:6" ht="15" customHeight="1">
      <c r="A42" s="16"/>
      <c r="B42" s="3" t="s">
        <v>168</v>
      </c>
      <c r="D42" s="18">
        <v>332</v>
      </c>
      <c r="E42" s="24"/>
      <c r="F42" s="18">
        <v>332</v>
      </c>
    </row>
    <row r="43" spans="1:6" ht="15" customHeight="1">
      <c r="A43" s="16"/>
      <c r="B43" s="3" t="s">
        <v>169</v>
      </c>
      <c r="D43" s="30">
        <f>SUM(D41:D42)</f>
        <v>701</v>
      </c>
      <c r="E43" s="24"/>
      <c r="F43" s="30">
        <f>SUM(F41:F42)</f>
        <v>455</v>
      </c>
    </row>
    <row r="44" spans="1:8" ht="15" customHeight="1" thickBot="1">
      <c r="A44" s="16"/>
      <c r="B44" s="17"/>
      <c r="C44" s="17"/>
      <c r="D44" s="92">
        <f>+D39+D43</f>
        <v>29329</v>
      </c>
      <c r="E44" s="24"/>
      <c r="F44" s="92">
        <f>+F39+F43</f>
        <v>28068</v>
      </c>
      <c r="H44" s="26">
        <f>+F33-F44</f>
        <v>0</v>
      </c>
    </row>
    <row r="45" spans="1:8" ht="15" customHeight="1">
      <c r="A45" s="16"/>
      <c r="B45" s="17"/>
      <c r="C45" s="17"/>
      <c r="D45" s="24"/>
      <c r="E45" s="24"/>
      <c r="F45" s="18"/>
      <c r="H45" s="26">
        <f>+D33-D44</f>
        <v>0</v>
      </c>
    </row>
    <row r="46" spans="1:7" ht="15" customHeight="1" thickBot="1">
      <c r="A46" s="91" t="s">
        <v>139</v>
      </c>
      <c r="C46" s="17"/>
      <c r="D46" s="93">
        <f>+D39/170793000*100*1000</f>
        <v>16.761811081250404</v>
      </c>
      <c r="E46" s="43" t="s">
        <v>114</v>
      </c>
      <c r="F46" s="93">
        <f>+F39/170793000*100*1000</f>
        <v>16.167524430158146</v>
      </c>
      <c r="G46" s="43" t="s">
        <v>114</v>
      </c>
    </row>
    <row r="47" spans="1:6" ht="15" customHeight="1">
      <c r="A47" s="16"/>
      <c r="B47" s="17"/>
      <c r="C47" s="17"/>
      <c r="D47" s="25"/>
      <c r="E47" s="25"/>
      <c r="F47" s="42"/>
    </row>
    <row r="48" spans="1:7" ht="15">
      <c r="A48" s="110" t="s">
        <v>114</v>
      </c>
      <c r="B48" s="214" t="s">
        <v>225</v>
      </c>
      <c r="C48" s="214"/>
      <c r="D48" s="214"/>
      <c r="E48" s="214"/>
      <c r="F48" s="214"/>
      <c r="G48" s="118"/>
    </row>
    <row r="49" spans="1:11" ht="14.25" customHeight="1">
      <c r="A49" s="73"/>
      <c r="B49" s="73"/>
      <c r="C49" s="73"/>
      <c r="D49" s="73"/>
      <c r="E49" s="73"/>
      <c r="F49" s="73"/>
      <c r="G49" s="73"/>
      <c r="H49" s="5"/>
      <c r="I49" s="5"/>
      <c r="J49" s="5"/>
      <c r="K49" s="5"/>
    </row>
    <row r="50" spans="1:11" ht="14.25" customHeight="1">
      <c r="A50" s="73"/>
      <c r="B50" s="73"/>
      <c r="C50" s="73"/>
      <c r="D50" s="73"/>
      <c r="E50" s="73"/>
      <c r="F50" s="73"/>
      <c r="G50" s="73"/>
      <c r="H50" s="5"/>
      <c r="I50" s="5"/>
      <c r="J50" s="5"/>
      <c r="K50" s="5"/>
    </row>
    <row r="51" spans="1:11" ht="27" customHeight="1">
      <c r="A51" s="215" t="s">
        <v>224</v>
      </c>
      <c r="B51" s="215"/>
      <c r="C51" s="215"/>
      <c r="D51" s="215"/>
      <c r="E51" s="215"/>
      <c r="F51" s="215"/>
      <c r="G51" s="215"/>
      <c r="H51" s="5"/>
      <c r="I51" s="5"/>
      <c r="J51" s="5"/>
      <c r="K51" s="5"/>
    </row>
    <row r="55" spans="4:6" ht="12.75">
      <c r="D55" s="36"/>
      <c r="F55" s="36"/>
    </row>
  </sheetData>
  <mergeCells count="8">
    <mergeCell ref="B48:F48"/>
    <mergeCell ref="A51:G51"/>
    <mergeCell ref="A2:F2"/>
    <mergeCell ref="A4:F4"/>
    <mergeCell ref="A1:F1"/>
    <mergeCell ref="A3:F3"/>
    <mergeCell ref="A5:F5"/>
    <mergeCell ref="A6:F6"/>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32"/>
  <sheetViews>
    <sheetView workbookViewId="0" topLeftCell="A1">
      <selection activeCell="G21" sqref="G21"/>
    </sheetView>
  </sheetViews>
  <sheetFormatPr defaultColWidth="9.33203125" defaultRowHeight="12.75"/>
  <cols>
    <col min="1" max="3" width="3.83203125" style="12" customWidth="1"/>
    <col min="4" max="4" width="22.33203125" style="12" customWidth="1"/>
    <col min="5" max="5" width="8" style="12" customWidth="1"/>
    <col min="6" max="6" width="2.33203125" style="12" customWidth="1"/>
    <col min="7" max="7" width="15.83203125" style="12" customWidth="1"/>
    <col min="8" max="8" width="2.33203125" style="12" customWidth="1"/>
    <col min="9" max="9" width="15.83203125" style="12" customWidth="1"/>
    <col min="10" max="10" width="2.33203125" style="12" customWidth="1"/>
    <col min="11" max="11" width="15.83203125" style="23" customWidth="1"/>
    <col min="12" max="12" width="2.33203125" style="12" customWidth="1"/>
    <col min="13" max="13" width="16.33203125" style="12" customWidth="1"/>
    <col min="14" max="14" width="2.33203125" style="12" customWidth="1"/>
    <col min="15" max="15" width="15.83203125" style="12" customWidth="1"/>
    <col min="16" max="16384" width="9.33203125" style="12" customWidth="1"/>
  </cols>
  <sheetData>
    <row r="1" spans="1:15" ht="19.5" customHeight="1">
      <c r="A1" s="202" t="str">
        <f>+'Income Statements'!A1:K1</f>
        <v>TEX CYCLE TECHNOLOGY (M) BERHAD</v>
      </c>
      <c r="B1" s="202"/>
      <c r="C1" s="202"/>
      <c r="D1" s="202"/>
      <c r="E1" s="202"/>
      <c r="F1" s="202"/>
      <c r="G1" s="202"/>
      <c r="H1" s="202"/>
      <c r="I1" s="202"/>
      <c r="J1" s="202"/>
      <c r="K1" s="202"/>
      <c r="L1" s="202"/>
      <c r="M1" s="202"/>
      <c r="N1" s="202"/>
      <c r="O1" s="202"/>
    </row>
    <row r="2" spans="1:15" ht="9.75" customHeight="1">
      <c r="A2" s="203" t="str">
        <f>+'Income Statements'!A2:K2</f>
        <v>Company's No.: 642619-P</v>
      </c>
      <c r="B2" s="203"/>
      <c r="C2" s="203"/>
      <c r="D2" s="203"/>
      <c r="E2" s="203"/>
      <c r="F2" s="203"/>
      <c r="G2" s="203"/>
      <c r="H2" s="203"/>
      <c r="I2" s="203"/>
      <c r="J2" s="203"/>
      <c r="K2" s="203"/>
      <c r="L2" s="203"/>
      <c r="M2" s="203"/>
      <c r="N2" s="203"/>
      <c r="O2" s="203"/>
    </row>
    <row r="3" spans="1:15" ht="9.75" customHeight="1">
      <c r="A3" s="203" t="s">
        <v>15</v>
      </c>
      <c r="B3" s="203"/>
      <c r="C3" s="203"/>
      <c r="D3" s="203"/>
      <c r="E3" s="203"/>
      <c r="F3" s="203"/>
      <c r="G3" s="203"/>
      <c r="H3" s="203"/>
      <c r="I3" s="203"/>
      <c r="J3" s="203"/>
      <c r="K3" s="203"/>
      <c r="L3" s="203"/>
      <c r="M3" s="203"/>
      <c r="N3" s="203"/>
      <c r="O3" s="203"/>
    </row>
    <row r="4" spans="1:15" ht="19.5" customHeight="1">
      <c r="A4" s="216" t="s">
        <v>220</v>
      </c>
      <c r="B4" s="216"/>
      <c r="C4" s="216"/>
      <c r="D4" s="216"/>
      <c r="E4" s="216"/>
      <c r="F4" s="216"/>
      <c r="G4" s="216"/>
      <c r="H4" s="216"/>
      <c r="I4" s="216"/>
      <c r="J4" s="216"/>
      <c r="K4" s="216"/>
      <c r="L4" s="216"/>
      <c r="M4" s="216"/>
      <c r="N4" s="216"/>
      <c r="O4" s="216"/>
    </row>
    <row r="5" spans="1:15" ht="19.5" customHeight="1" thickBot="1">
      <c r="A5" s="204" t="s">
        <v>142</v>
      </c>
      <c r="B5" s="204"/>
      <c r="C5" s="204"/>
      <c r="D5" s="204"/>
      <c r="E5" s="204"/>
      <c r="F5" s="204"/>
      <c r="G5" s="204"/>
      <c r="H5" s="204"/>
      <c r="I5" s="204"/>
      <c r="J5" s="204"/>
      <c r="K5" s="204"/>
      <c r="L5" s="204"/>
      <c r="M5" s="204"/>
      <c r="N5" s="204"/>
      <c r="O5" s="204"/>
    </row>
    <row r="6" spans="1:15" ht="12.75">
      <c r="A6" s="212" t="s">
        <v>25</v>
      </c>
      <c r="B6" s="212"/>
      <c r="C6" s="212"/>
      <c r="D6" s="212"/>
      <c r="E6" s="212"/>
      <c r="F6" s="212"/>
      <c r="G6" s="212"/>
      <c r="H6" s="212"/>
      <c r="I6" s="212"/>
      <c r="J6" s="212"/>
      <c r="K6" s="212"/>
      <c r="L6" s="212"/>
      <c r="M6" s="212"/>
      <c r="N6" s="212"/>
      <c r="O6" s="212"/>
    </row>
    <row r="7" spans="1:15" ht="20.25" customHeight="1">
      <c r="A7" s="6"/>
      <c r="B7" s="6"/>
      <c r="C7" s="6"/>
      <c r="D7" s="6"/>
      <c r="E7" s="6"/>
      <c r="F7" s="6"/>
      <c r="G7" s="6"/>
      <c r="H7" s="6"/>
      <c r="I7" s="6"/>
      <c r="J7" s="6"/>
      <c r="K7" s="6"/>
      <c r="L7" s="6"/>
      <c r="M7" s="6"/>
      <c r="N7" s="6"/>
      <c r="O7" s="6"/>
    </row>
    <row r="8" spans="1:15" ht="51">
      <c r="A8" s="16"/>
      <c r="B8" s="16"/>
      <c r="C8" s="17"/>
      <c r="D8" s="17"/>
      <c r="E8" s="2" t="s">
        <v>154</v>
      </c>
      <c r="F8" s="80"/>
      <c r="G8" s="80" t="s">
        <v>16</v>
      </c>
      <c r="H8" s="80"/>
      <c r="I8" s="94" t="s">
        <v>174</v>
      </c>
      <c r="J8" s="80"/>
      <c r="K8" s="95" t="s">
        <v>173</v>
      </c>
      <c r="L8" s="80"/>
      <c r="M8" s="80" t="s">
        <v>192</v>
      </c>
      <c r="N8" s="80"/>
      <c r="O8" s="80" t="s">
        <v>28</v>
      </c>
    </row>
    <row r="9" spans="1:15" ht="15" customHeight="1">
      <c r="A9" s="16"/>
      <c r="B9" s="16"/>
      <c r="C9" s="17"/>
      <c r="D9" s="17"/>
      <c r="F9" s="1"/>
      <c r="G9" s="82" t="s">
        <v>144</v>
      </c>
      <c r="H9" s="82"/>
      <c r="I9" s="82" t="s">
        <v>144</v>
      </c>
      <c r="J9" s="82"/>
      <c r="K9" s="82" t="s">
        <v>144</v>
      </c>
      <c r="L9" s="82"/>
      <c r="M9" s="82" t="s">
        <v>144</v>
      </c>
      <c r="N9" s="82"/>
      <c r="O9" s="82" t="s">
        <v>144</v>
      </c>
    </row>
    <row r="10" spans="1:15" ht="15" customHeight="1">
      <c r="A10" s="16"/>
      <c r="B10" s="16"/>
      <c r="C10" s="17"/>
      <c r="D10" s="17"/>
      <c r="F10" s="1"/>
      <c r="G10" s="1"/>
      <c r="H10" s="1"/>
      <c r="I10" s="1"/>
      <c r="J10" s="1"/>
      <c r="K10" s="66"/>
      <c r="L10" s="1"/>
      <c r="M10" s="1"/>
      <c r="N10" s="1"/>
      <c r="O10" s="1"/>
    </row>
    <row r="11" spans="1:15" ht="15" customHeight="1">
      <c r="A11" s="4" t="s">
        <v>172</v>
      </c>
      <c r="G11" s="84">
        <v>17079</v>
      </c>
      <c r="H11" s="20"/>
      <c r="I11" s="84">
        <v>4522</v>
      </c>
      <c r="J11" s="20"/>
      <c r="K11" s="84">
        <v>596</v>
      </c>
      <c r="L11" s="20"/>
      <c r="M11" s="20">
        <v>2591</v>
      </c>
      <c r="N11" s="20"/>
      <c r="O11" s="20">
        <f>SUM(G11:M11)</f>
        <v>24788</v>
      </c>
    </row>
    <row r="12" spans="7:15" ht="15" customHeight="1">
      <c r="G12" s="20"/>
      <c r="H12" s="20"/>
      <c r="I12" s="20"/>
      <c r="J12" s="20"/>
      <c r="K12" s="50"/>
      <c r="L12" s="20"/>
      <c r="M12" s="20"/>
      <c r="N12" s="20"/>
      <c r="O12" s="20"/>
    </row>
    <row r="13" spans="1:15" ht="15" customHeight="1">
      <c r="A13" s="12" t="s">
        <v>171</v>
      </c>
      <c r="E13" s="11" t="s">
        <v>35</v>
      </c>
      <c r="G13" s="20">
        <v>0</v>
      </c>
      <c r="H13" s="84"/>
      <c r="I13" s="84">
        <v>0</v>
      </c>
      <c r="J13" s="20"/>
      <c r="K13" s="65">
        <v>-596</v>
      </c>
      <c r="L13" s="20"/>
      <c r="M13" s="35">
        <v>596</v>
      </c>
      <c r="N13" s="20"/>
      <c r="O13" s="20">
        <f>SUM(G13:M13)</f>
        <v>0</v>
      </c>
    </row>
    <row r="14" spans="1:15" ht="15" customHeight="1">
      <c r="A14" s="113"/>
      <c r="G14" s="86"/>
      <c r="H14" s="84"/>
      <c r="I14" s="84"/>
      <c r="J14" s="20"/>
      <c r="K14" s="84"/>
      <c r="L14" s="20"/>
      <c r="M14" s="84"/>
      <c r="N14" s="20"/>
      <c r="O14" s="20"/>
    </row>
    <row r="15" spans="1:15" ht="15" customHeight="1">
      <c r="A15" s="113" t="s">
        <v>208</v>
      </c>
      <c r="G15" s="85">
        <v>0</v>
      </c>
      <c r="H15" s="84"/>
      <c r="I15" s="85">
        <v>0</v>
      </c>
      <c r="J15" s="20"/>
      <c r="K15" s="84">
        <v>0</v>
      </c>
      <c r="L15" s="20"/>
      <c r="M15" s="85">
        <f>'Income Statements'!G35</f>
        <v>706</v>
      </c>
      <c r="N15" s="20"/>
      <c r="O15" s="21">
        <f>SUM(G15:M15)</f>
        <v>706</v>
      </c>
    </row>
    <row r="16" spans="7:15" ht="15" customHeight="1">
      <c r="G16" s="86"/>
      <c r="H16" s="20"/>
      <c r="I16" s="35"/>
      <c r="J16" s="35"/>
      <c r="K16" s="67"/>
      <c r="L16" s="35"/>
      <c r="M16" s="20"/>
      <c r="N16" s="20"/>
      <c r="O16" s="20"/>
    </row>
    <row r="17" spans="1:16" ht="15" customHeight="1" thickBot="1">
      <c r="A17" s="4" t="s">
        <v>281</v>
      </c>
      <c r="G17" s="55">
        <f>SUM(G11:G15)</f>
        <v>17079</v>
      </c>
      <c r="H17" s="35"/>
      <c r="I17" s="55">
        <f>SUM(I11:I15)</f>
        <v>4522</v>
      </c>
      <c r="J17" s="35"/>
      <c r="K17" s="55">
        <f>SUM(K11:K15)</f>
        <v>0</v>
      </c>
      <c r="L17" s="35"/>
      <c r="M17" s="55">
        <f>SUM(M11:M15)</f>
        <v>3893</v>
      </c>
      <c r="N17" s="20"/>
      <c r="O17" s="55">
        <f>SUM(O11:O15)</f>
        <v>25494</v>
      </c>
      <c r="P17" s="38"/>
    </row>
    <row r="18" spans="7:15" ht="15" customHeight="1">
      <c r="G18" s="35"/>
      <c r="H18" s="35"/>
      <c r="I18" s="35"/>
      <c r="J18" s="35"/>
      <c r="K18" s="86"/>
      <c r="L18" s="35"/>
      <c r="M18" s="35"/>
      <c r="N18" s="20"/>
      <c r="O18" s="35"/>
    </row>
    <row r="19" spans="7:15" ht="15" customHeight="1">
      <c r="G19" s="35"/>
      <c r="H19" s="35"/>
      <c r="I19" s="35"/>
      <c r="J19" s="35"/>
      <c r="K19" s="86"/>
      <c r="L19" s="35"/>
      <c r="M19" s="35"/>
      <c r="N19" s="20"/>
      <c r="O19" s="35"/>
    </row>
    <row r="20" spans="7:15" ht="15" customHeight="1">
      <c r="G20" s="35"/>
      <c r="H20" s="35"/>
      <c r="I20" s="35"/>
      <c r="J20" s="35"/>
      <c r="K20" s="86"/>
      <c r="L20" s="35"/>
      <c r="M20" s="35"/>
      <c r="N20" s="20"/>
      <c r="O20" s="35"/>
    </row>
    <row r="21" spans="1:15" ht="12.75">
      <c r="A21" s="4" t="s">
        <v>226</v>
      </c>
      <c r="G21" s="79">
        <v>17079</v>
      </c>
      <c r="H21" s="20"/>
      <c r="I21" s="20">
        <v>4522</v>
      </c>
      <c r="J21" s="20"/>
      <c r="K21" s="50">
        <v>0</v>
      </c>
      <c r="L21" s="20"/>
      <c r="M21" s="20">
        <v>6012</v>
      </c>
      <c r="N21" s="20"/>
      <c r="O21" s="20">
        <f>SUM(G21:M21)</f>
        <v>27613</v>
      </c>
    </row>
    <row r="22" spans="7:15" ht="12.75">
      <c r="G22" s="20"/>
      <c r="H22" s="20"/>
      <c r="I22" s="20"/>
      <c r="J22" s="20"/>
      <c r="K22" s="50"/>
      <c r="L22" s="20"/>
      <c r="M22" s="20"/>
      <c r="N22" s="20"/>
      <c r="O22" s="20"/>
    </row>
    <row r="23" spans="1:15" ht="12.75">
      <c r="A23" s="12" t="s">
        <v>227</v>
      </c>
      <c r="E23" s="11" t="s">
        <v>37</v>
      </c>
      <c r="G23" s="84" t="s">
        <v>127</v>
      </c>
      <c r="H23" s="84"/>
      <c r="I23" s="84" t="s">
        <v>127</v>
      </c>
      <c r="J23" s="20"/>
      <c r="K23" s="50">
        <v>0</v>
      </c>
      <c r="L23" s="20"/>
      <c r="M23" s="20">
        <v>447</v>
      </c>
      <c r="N23" s="20"/>
      <c r="O23" s="20">
        <f>SUM(G23:M23)</f>
        <v>447</v>
      </c>
    </row>
    <row r="24" spans="7:15" ht="12.75">
      <c r="G24" s="86"/>
      <c r="H24" s="86"/>
      <c r="I24" s="86"/>
      <c r="J24" s="35"/>
      <c r="K24" s="64"/>
      <c r="L24" s="35"/>
      <c r="M24" s="35"/>
      <c r="N24" s="35"/>
      <c r="O24" s="35"/>
    </row>
    <row r="25" spans="1:15" ht="12.75">
      <c r="A25" s="12" t="s">
        <v>208</v>
      </c>
      <c r="G25" s="85" t="s">
        <v>127</v>
      </c>
      <c r="H25" s="86"/>
      <c r="I25" s="86" t="s">
        <v>127</v>
      </c>
      <c r="J25" s="35"/>
      <c r="K25" s="69" t="s">
        <v>127</v>
      </c>
      <c r="L25" s="35"/>
      <c r="M25" s="21">
        <f>+'Income Statements'!I35</f>
        <v>568</v>
      </c>
      <c r="N25" s="35"/>
      <c r="O25" s="21">
        <f>SUM(G25:M25)</f>
        <v>568</v>
      </c>
    </row>
    <row r="26" spans="7:15" ht="12.75">
      <c r="G26" s="20"/>
      <c r="H26" s="20"/>
      <c r="I26" s="53"/>
      <c r="J26" s="35"/>
      <c r="K26" s="67"/>
      <c r="L26" s="35"/>
      <c r="M26" s="20"/>
      <c r="N26" s="20"/>
      <c r="O26" s="20"/>
    </row>
    <row r="27" spans="1:16" ht="13.5" thickBot="1">
      <c r="A27" s="4" t="s">
        <v>281</v>
      </c>
      <c r="G27" s="55">
        <f>SUM(G21:G25)</f>
        <v>17079</v>
      </c>
      <c r="H27" s="35"/>
      <c r="I27" s="55">
        <f>SUM(I21:I25)</f>
        <v>4522</v>
      </c>
      <c r="J27" s="35"/>
      <c r="K27" s="88">
        <f>SUM(K21:K25)</f>
        <v>0</v>
      </c>
      <c r="L27" s="35"/>
      <c r="M27" s="55">
        <f>SUM(M21:M25)</f>
        <v>7027</v>
      </c>
      <c r="N27" s="20"/>
      <c r="O27" s="55">
        <f>SUM(O21:O25)</f>
        <v>28628</v>
      </c>
      <c r="P27" s="26">
        <f>+O27-'Balance Sheet'!D39</f>
        <v>0</v>
      </c>
    </row>
    <row r="29" ht="12.75">
      <c r="A29" s="45"/>
    </row>
    <row r="30" spans="1:15" ht="14.25" customHeight="1">
      <c r="A30" s="77"/>
      <c r="B30" s="77"/>
      <c r="C30" s="77"/>
      <c r="D30" s="77"/>
      <c r="E30" s="77"/>
      <c r="F30" s="77"/>
      <c r="G30" s="77"/>
      <c r="H30" s="77"/>
      <c r="I30" s="77"/>
      <c r="J30" s="77"/>
      <c r="K30" s="77"/>
      <c r="L30" s="77"/>
      <c r="M30" s="77"/>
      <c r="N30" s="77"/>
      <c r="O30" s="77"/>
    </row>
    <row r="31" spans="1:15" ht="25.5" customHeight="1">
      <c r="A31" s="215" t="s">
        <v>228</v>
      </c>
      <c r="B31" s="215"/>
      <c r="C31" s="215"/>
      <c r="D31" s="215"/>
      <c r="E31" s="215"/>
      <c r="F31" s="215"/>
      <c r="G31" s="217"/>
      <c r="H31" s="217"/>
      <c r="I31" s="217"/>
      <c r="J31" s="217"/>
      <c r="K31" s="217"/>
      <c r="L31" s="217"/>
      <c r="M31" s="217"/>
      <c r="N31" s="217"/>
      <c r="O31" s="217"/>
    </row>
    <row r="32" spans="1:15" ht="12.75">
      <c r="A32" s="218"/>
      <c r="B32" s="218"/>
      <c r="C32" s="218"/>
      <c r="D32" s="218"/>
      <c r="E32" s="218"/>
      <c r="F32" s="218"/>
      <c r="G32" s="219"/>
      <c r="H32" s="219"/>
      <c r="I32" s="219"/>
      <c r="J32" s="219"/>
      <c r="K32" s="219"/>
      <c r="L32" s="219"/>
      <c r="M32" s="219"/>
      <c r="N32" s="219"/>
      <c r="O32" s="219"/>
    </row>
  </sheetData>
  <mergeCells count="8">
    <mergeCell ref="A31:O31"/>
    <mergeCell ref="A32:O32"/>
    <mergeCell ref="A6:O6"/>
    <mergeCell ref="A1:O1"/>
    <mergeCell ref="A2:O2"/>
    <mergeCell ref="A3:O3"/>
    <mergeCell ref="A5:O5"/>
    <mergeCell ref="A4:O4"/>
  </mergeCells>
  <printOptions/>
  <pageMargins left="0.89" right="0.75" top="0.48" bottom="0.6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L53"/>
  <sheetViews>
    <sheetView workbookViewId="0" topLeftCell="A4">
      <selection activeCell="C18" sqref="C18"/>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202" t="str">
        <f>+'Income Statements'!A1:K1</f>
        <v>TEX CYCLE TECHNOLOGY (M) BERHAD</v>
      </c>
      <c r="B1" s="202"/>
      <c r="C1" s="202"/>
      <c r="D1" s="202"/>
      <c r="E1" s="202"/>
      <c r="F1" s="202"/>
      <c r="G1" s="202"/>
    </row>
    <row r="2" spans="1:7" ht="9.75" customHeight="1">
      <c r="A2" s="203" t="str">
        <f>+'Income Statements'!A2:K2</f>
        <v>Company's No.: 642619-P</v>
      </c>
      <c r="B2" s="203"/>
      <c r="C2" s="203"/>
      <c r="D2" s="203"/>
      <c r="E2" s="203"/>
      <c r="F2" s="203"/>
      <c r="G2" s="203"/>
    </row>
    <row r="3" spans="1:7" ht="9.75" customHeight="1">
      <c r="A3" s="203" t="s">
        <v>15</v>
      </c>
      <c r="B3" s="203"/>
      <c r="C3" s="203"/>
      <c r="D3" s="203"/>
      <c r="E3" s="203"/>
      <c r="F3" s="203"/>
      <c r="G3" s="203"/>
    </row>
    <row r="4" spans="1:7" ht="19.5" customHeight="1">
      <c r="A4" s="216" t="s">
        <v>220</v>
      </c>
      <c r="B4" s="216"/>
      <c r="C4" s="216"/>
      <c r="D4" s="216"/>
      <c r="E4" s="216"/>
      <c r="F4" s="216"/>
      <c r="G4" s="216"/>
    </row>
    <row r="5" spans="1:7" ht="19.5" customHeight="1" thickBot="1">
      <c r="A5" s="216" t="s">
        <v>143</v>
      </c>
      <c r="B5" s="216"/>
      <c r="C5" s="216"/>
      <c r="D5" s="216"/>
      <c r="E5" s="216"/>
      <c r="F5" s="216"/>
      <c r="G5" s="216"/>
    </row>
    <row r="6" spans="1:7" ht="12.75">
      <c r="A6" s="212" t="s">
        <v>25</v>
      </c>
      <c r="B6" s="212"/>
      <c r="C6" s="212"/>
      <c r="D6" s="212"/>
      <c r="E6" s="212"/>
      <c r="F6" s="212"/>
      <c r="G6" s="212"/>
    </row>
    <row r="7" spans="1:7" ht="15.75" customHeight="1">
      <c r="A7" s="7"/>
      <c r="B7" s="7"/>
      <c r="C7" s="7"/>
      <c r="D7" s="7"/>
      <c r="E7" s="7"/>
      <c r="F7" s="7"/>
      <c r="G7" s="7"/>
    </row>
    <row r="8" spans="1:7" ht="38.25">
      <c r="A8" s="7"/>
      <c r="B8" s="7"/>
      <c r="C8" s="7"/>
      <c r="D8" s="2"/>
      <c r="E8" s="102" t="s">
        <v>11</v>
      </c>
      <c r="F8" s="7"/>
      <c r="G8" s="102" t="s">
        <v>156</v>
      </c>
    </row>
    <row r="9" spans="1:7" ht="12.75">
      <c r="A9" s="16"/>
      <c r="B9" s="17"/>
      <c r="C9" s="17"/>
      <c r="D9" s="2"/>
      <c r="E9" s="81" t="str">
        <f>+'Income Statements'!E10</f>
        <v>31.03.2007</v>
      </c>
      <c r="F9" s="80"/>
      <c r="G9" s="81" t="str">
        <f>+'Income Statements'!G10</f>
        <v>31.03.2006</v>
      </c>
    </row>
    <row r="10" spans="1:7" ht="15" customHeight="1">
      <c r="A10" s="16"/>
      <c r="B10" s="17"/>
      <c r="C10" s="17"/>
      <c r="D10" s="1"/>
      <c r="E10" s="82" t="s">
        <v>144</v>
      </c>
      <c r="F10" s="82"/>
      <c r="G10" s="82" t="s">
        <v>144</v>
      </c>
    </row>
    <row r="11" spans="1:7" ht="15" customHeight="1">
      <c r="A11" s="8" t="s">
        <v>29</v>
      </c>
      <c r="B11" s="17"/>
      <c r="C11" s="17"/>
      <c r="D11" s="1"/>
      <c r="E11" s="1"/>
      <c r="F11" s="1"/>
      <c r="G11" s="1"/>
    </row>
    <row r="12" spans="1:7" ht="15" customHeight="1">
      <c r="A12" s="27" t="s">
        <v>88</v>
      </c>
      <c r="B12" s="17"/>
      <c r="C12" s="17"/>
      <c r="D12" s="1"/>
      <c r="E12" s="9">
        <f>+'Income Statements'!I31</f>
        <v>800</v>
      </c>
      <c r="F12" s="9"/>
      <c r="G12" s="84">
        <f>+'Income Statements'!K31</f>
        <v>1011</v>
      </c>
    </row>
    <row r="13" spans="1:7" ht="15" customHeight="1">
      <c r="A13" s="27"/>
      <c r="B13" s="17"/>
      <c r="C13" s="17"/>
      <c r="D13" s="1"/>
      <c r="E13" s="9"/>
      <c r="F13" s="9"/>
      <c r="G13" s="78"/>
    </row>
    <row r="14" spans="1:7" ht="15" customHeight="1">
      <c r="A14" s="27" t="s">
        <v>30</v>
      </c>
      <c r="B14" s="17"/>
      <c r="C14" s="17"/>
      <c r="D14" s="1"/>
      <c r="E14" s="9"/>
      <c r="F14" s="9"/>
      <c r="G14" s="78"/>
    </row>
    <row r="15" spans="1:7" ht="15" customHeight="1">
      <c r="A15" s="27"/>
      <c r="B15" s="17" t="s">
        <v>229</v>
      </c>
      <c r="C15" s="17"/>
      <c r="D15" s="1"/>
      <c r="E15" s="9">
        <v>0</v>
      </c>
      <c r="F15" s="9" t="s">
        <v>190</v>
      </c>
      <c r="G15" s="78">
        <v>0</v>
      </c>
    </row>
    <row r="16" spans="1:7" ht="15" customHeight="1">
      <c r="A16" s="27"/>
      <c r="B16" s="17" t="s">
        <v>204</v>
      </c>
      <c r="C16" s="17"/>
      <c r="D16" s="1"/>
      <c r="E16" s="9">
        <v>0</v>
      </c>
      <c r="F16" s="9" t="s">
        <v>207</v>
      </c>
      <c r="G16" s="78">
        <v>0</v>
      </c>
    </row>
    <row r="17" spans="1:7" ht="15" customHeight="1">
      <c r="A17" s="27"/>
      <c r="B17" s="17" t="s">
        <v>277</v>
      </c>
      <c r="C17" s="17"/>
      <c r="D17" s="1"/>
      <c r="E17" s="9">
        <v>240</v>
      </c>
      <c r="F17" s="9"/>
      <c r="G17" s="78">
        <v>228</v>
      </c>
    </row>
    <row r="18" spans="1:7" ht="15" customHeight="1">
      <c r="A18" s="27"/>
      <c r="B18" s="17" t="s">
        <v>100</v>
      </c>
      <c r="C18" s="17"/>
      <c r="D18" s="1"/>
      <c r="E18" s="9">
        <v>4</v>
      </c>
      <c r="F18" s="9"/>
      <c r="G18" s="78">
        <v>4</v>
      </c>
    </row>
    <row r="19" spans="1:7" ht="15" customHeight="1">
      <c r="A19" s="27"/>
      <c r="B19" s="17" t="s">
        <v>101</v>
      </c>
      <c r="C19" s="17"/>
      <c r="D19" s="1"/>
      <c r="E19" s="33">
        <v>-62</v>
      </c>
      <c r="F19" s="9"/>
      <c r="G19" s="98">
        <v>-18</v>
      </c>
    </row>
    <row r="20" spans="1:7" ht="15" customHeight="1">
      <c r="A20" s="27" t="s">
        <v>84</v>
      </c>
      <c r="B20" s="17"/>
      <c r="C20" s="17"/>
      <c r="D20" s="1"/>
      <c r="E20" s="9">
        <f>SUM(E12:E19)</f>
        <v>982</v>
      </c>
      <c r="F20" s="9"/>
      <c r="G20" s="9">
        <f>SUM(G12:G19)</f>
        <v>1225</v>
      </c>
    </row>
    <row r="21" spans="1:7" ht="15" customHeight="1">
      <c r="A21" s="27"/>
      <c r="B21" s="114" t="s">
        <v>259</v>
      </c>
      <c r="C21" s="114"/>
      <c r="D21" s="1"/>
      <c r="E21" s="9">
        <v>-165</v>
      </c>
      <c r="F21" s="9"/>
      <c r="G21" s="78">
        <v>-27</v>
      </c>
    </row>
    <row r="22" spans="1:9" ht="15" customHeight="1">
      <c r="A22" s="27"/>
      <c r="B22" s="17" t="s">
        <v>193</v>
      </c>
      <c r="C22" s="17"/>
      <c r="D22" s="1"/>
      <c r="E22" s="9">
        <v>100</v>
      </c>
      <c r="F22" s="9"/>
      <c r="G22" s="78">
        <v>62</v>
      </c>
      <c r="I22" s="143"/>
    </row>
    <row r="23" spans="1:7" ht="15" customHeight="1">
      <c r="A23" s="27"/>
      <c r="B23" s="17" t="s">
        <v>260</v>
      </c>
      <c r="C23" s="17"/>
      <c r="D23" s="1"/>
      <c r="E23" s="144">
        <v>-50</v>
      </c>
      <c r="F23" s="9"/>
      <c r="G23" s="78">
        <v>-95</v>
      </c>
    </row>
    <row r="24" spans="1:7" ht="15" customHeight="1">
      <c r="A24" s="12" t="s">
        <v>132</v>
      </c>
      <c r="B24" s="17"/>
      <c r="C24" s="17"/>
      <c r="D24" s="1"/>
      <c r="E24" s="31">
        <f>SUM(E20:E23)</f>
        <v>867</v>
      </c>
      <c r="F24" s="9"/>
      <c r="G24" s="31">
        <f>SUM(G20:G23)</f>
        <v>1165</v>
      </c>
    </row>
    <row r="25" spans="1:7" ht="15" customHeight="1">
      <c r="A25" s="8"/>
      <c r="B25" s="17" t="s">
        <v>102</v>
      </c>
      <c r="C25" s="17"/>
      <c r="D25" s="1"/>
      <c r="E25" s="9">
        <f>-E18</f>
        <v>-4</v>
      </c>
      <c r="F25" s="9"/>
      <c r="G25" s="9">
        <f>-G18</f>
        <v>-4</v>
      </c>
    </row>
    <row r="26" spans="1:7" ht="15" customHeight="1">
      <c r="A26" s="8"/>
      <c r="B26" s="17" t="s">
        <v>103</v>
      </c>
      <c r="C26" s="17"/>
      <c r="D26" s="1"/>
      <c r="E26" s="9">
        <v>-310</v>
      </c>
      <c r="F26" s="9"/>
      <c r="G26" s="78">
        <v>-339</v>
      </c>
    </row>
    <row r="27" spans="1:7" ht="15" customHeight="1">
      <c r="A27" s="8" t="s">
        <v>133</v>
      </c>
      <c r="B27" s="17"/>
      <c r="C27" s="17"/>
      <c r="D27" s="1"/>
      <c r="E27" s="10">
        <f>SUM(E24:E26)</f>
        <v>553</v>
      </c>
      <c r="F27" s="9"/>
      <c r="G27" s="10">
        <f>SUM(G24:G26)</f>
        <v>822</v>
      </c>
    </row>
    <row r="28" spans="1:7" ht="15" customHeight="1">
      <c r="A28" s="27"/>
      <c r="B28" s="17"/>
      <c r="C28" s="17"/>
      <c r="D28" s="1"/>
      <c r="E28" s="9"/>
      <c r="F28" s="9"/>
      <c r="G28" s="78"/>
    </row>
    <row r="29" spans="1:7" ht="15" customHeight="1">
      <c r="A29" s="8" t="s">
        <v>31</v>
      </c>
      <c r="B29" s="17"/>
      <c r="C29" s="17"/>
      <c r="D29" s="1"/>
      <c r="E29" s="9"/>
      <c r="F29" s="9"/>
      <c r="G29" s="78"/>
    </row>
    <row r="30" spans="1:7" ht="15" customHeight="1">
      <c r="A30" s="8"/>
      <c r="B30" s="17" t="s">
        <v>124</v>
      </c>
      <c r="C30" s="17"/>
      <c r="D30" s="1"/>
      <c r="E30" s="9">
        <f>-E19</f>
        <v>62</v>
      </c>
      <c r="F30" s="9"/>
      <c r="G30" s="9">
        <f>-G19</f>
        <v>18</v>
      </c>
    </row>
    <row r="31" spans="1:7" ht="15" customHeight="1">
      <c r="A31" s="8"/>
      <c r="B31" s="17" t="s">
        <v>205</v>
      </c>
      <c r="C31" s="17"/>
      <c r="D31" s="1"/>
      <c r="E31" s="9">
        <v>0</v>
      </c>
      <c r="F31" s="9" t="s">
        <v>179</v>
      </c>
      <c r="G31" s="78">
        <v>0</v>
      </c>
    </row>
    <row r="32" spans="1:7" ht="15" customHeight="1">
      <c r="A32" s="27"/>
      <c r="B32" s="17" t="s">
        <v>32</v>
      </c>
      <c r="C32" s="17"/>
      <c r="D32" s="1"/>
      <c r="E32" s="9">
        <v>-352</v>
      </c>
      <c r="F32" s="9"/>
      <c r="G32" s="78">
        <v>-184</v>
      </c>
    </row>
    <row r="33" spans="1:7" ht="15" customHeight="1">
      <c r="A33" s="27"/>
      <c r="B33" s="17" t="s">
        <v>261</v>
      </c>
      <c r="C33" s="17"/>
      <c r="D33" s="1"/>
      <c r="E33" s="9">
        <v>-3</v>
      </c>
      <c r="F33" s="9"/>
      <c r="G33" s="78">
        <v>-3</v>
      </c>
    </row>
    <row r="34" spans="1:7" ht="15" customHeight="1">
      <c r="A34" s="8" t="s">
        <v>33</v>
      </c>
      <c r="B34" s="17"/>
      <c r="C34" s="17"/>
      <c r="D34" s="1"/>
      <c r="E34" s="10">
        <f>SUM(E30:E33)</f>
        <v>-293</v>
      </c>
      <c r="F34" s="9"/>
      <c r="G34" s="10">
        <f>SUM(G30:G33)</f>
        <v>-169</v>
      </c>
    </row>
    <row r="35" spans="1:7" ht="15" customHeight="1">
      <c r="A35" s="16"/>
      <c r="B35" s="17"/>
      <c r="C35" s="17"/>
      <c r="D35" s="1"/>
      <c r="E35" s="9"/>
      <c r="F35" s="9"/>
      <c r="G35" s="78"/>
    </row>
    <row r="36" spans="1:7" ht="15" customHeight="1">
      <c r="A36" s="8" t="s">
        <v>175</v>
      </c>
      <c r="B36" s="17"/>
      <c r="C36" s="17"/>
      <c r="D36" s="1"/>
      <c r="E36" s="9"/>
      <c r="F36" s="9"/>
      <c r="G36" s="78"/>
    </row>
    <row r="37" spans="1:7" ht="15" customHeight="1">
      <c r="A37" s="8"/>
      <c r="B37" s="17" t="s">
        <v>191</v>
      </c>
      <c r="C37" s="17"/>
      <c r="D37" s="1"/>
      <c r="E37" s="78">
        <v>-51</v>
      </c>
      <c r="F37" s="9"/>
      <c r="G37" s="78">
        <v>-62</v>
      </c>
    </row>
    <row r="38" spans="1:7" ht="15" customHeight="1">
      <c r="A38" s="8" t="s">
        <v>262</v>
      </c>
      <c r="C38" s="17"/>
      <c r="D38" s="1"/>
      <c r="E38" s="10">
        <f>SUM(E37:E37)</f>
        <v>-51</v>
      </c>
      <c r="F38" s="9"/>
      <c r="G38" s="10">
        <f>SUM(G37:G37)</f>
        <v>-62</v>
      </c>
    </row>
    <row r="39" spans="1:6" ht="15" customHeight="1">
      <c r="A39" s="8"/>
      <c r="B39" s="17"/>
      <c r="C39" s="17"/>
      <c r="D39" s="1"/>
      <c r="F39" s="12"/>
    </row>
    <row r="40" spans="1:7" ht="15" customHeight="1">
      <c r="A40" s="8"/>
      <c r="B40" s="17"/>
      <c r="C40" s="17"/>
      <c r="D40" s="1"/>
      <c r="E40" s="9"/>
      <c r="F40" s="9"/>
      <c r="G40" s="78"/>
    </row>
    <row r="41" spans="1:7" ht="15" customHeight="1">
      <c r="A41" s="8" t="s">
        <v>85</v>
      </c>
      <c r="B41" s="17"/>
      <c r="C41" s="17"/>
      <c r="D41" s="1"/>
      <c r="E41" s="14">
        <f>+E27+E34+E38</f>
        <v>209</v>
      </c>
      <c r="F41" s="14"/>
      <c r="G41" s="14">
        <f>+G27+G34+G38</f>
        <v>591</v>
      </c>
    </row>
    <row r="42" spans="1:7" ht="15" customHeight="1">
      <c r="A42" s="27"/>
      <c r="B42" s="17"/>
      <c r="C42" s="17"/>
      <c r="D42" s="1"/>
      <c r="E42" s="1"/>
      <c r="F42" s="1"/>
      <c r="G42" s="99"/>
    </row>
    <row r="43" spans="1:9" ht="15" customHeight="1">
      <c r="A43" s="8" t="s">
        <v>134</v>
      </c>
      <c r="B43" s="17"/>
      <c r="C43" s="17"/>
      <c r="D43" s="1"/>
      <c r="E43" s="9">
        <v>9001</v>
      </c>
      <c r="F43" s="9"/>
      <c r="G43" s="9">
        <f>6279-129</f>
        <v>6150</v>
      </c>
      <c r="I43" s="26">
        <f>+E43-'Balance Sheet'!F23+133</f>
        <v>0</v>
      </c>
    </row>
    <row r="44" spans="1:7" ht="15" customHeight="1">
      <c r="A44" s="8"/>
      <c r="B44" s="17"/>
      <c r="C44" s="17"/>
      <c r="D44" s="1"/>
      <c r="E44" s="16"/>
      <c r="F44" s="16"/>
      <c r="G44" s="78"/>
    </row>
    <row r="45" spans="1:10" ht="15" customHeight="1" thickBot="1">
      <c r="A45" s="8" t="s">
        <v>186</v>
      </c>
      <c r="B45" s="17"/>
      <c r="C45" s="17"/>
      <c r="D45" s="1"/>
      <c r="E45" s="56">
        <f>+SUM(E41:E43)</f>
        <v>9210</v>
      </c>
      <c r="F45" s="14"/>
      <c r="G45" s="56">
        <f>+SUM(G41:G43)</f>
        <v>6741</v>
      </c>
      <c r="I45" s="26">
        <f>+E45-'Balance Sheet'!D23+136</f>
        <v>0</v>
      </c>
      <c r="J45" s="38"/>
    </row>
    <row r="46" spans="1:7" ht="15" customHeight="1">
      <c r="A46" s="27"/>
      <c r="B46" s="17"/>
      <c r="C46" s="17"/>
      <c r="D46" s="1"/>
      <c r="E46" s="1"/>
      <c r="F46" s="1"/>
      <c r="G46" s="1"/>
    </row>
    <row r="47" spans="1:7" ht="15" customHeight="1">
      <c r="A47" s="27" t="s">
        <v>207</v>
      </c>
      <c r="B47" s="12" t="s">
        <v>231</v>
      </c>
      <c r="C47" s="17"/>
      <c r="D47" s="1"/>
      <c r="E47" s="1"/>
      <c r="F47" s="1"/>
      <c r="G47" s="1"/>
    </row>
    <row r="48" spans="1:7" ht="15" customHeight="1">
      <c r="A48" s="13" t="s">
        <v>190</v>
      </c>
      <c r="B48" s="12" t="s">
        <v>230</v>
      </c>
      <c r="C48" s="17"/>
      <c r="D48" s="1"/>
      <c r="E48" s="1"/>
      <c r="F48" s="1"/>
      <c r="G48" s="1"/>
    </row>
    <row r="49" spans="1:7" ht="15" customHeight="1">
      <c r="A49" s="27" t="s">
        <v>179</v>
      </c>
      <c r="B49" s="17" t="s">
        <v>232</v>
      </c>
      <c r="C49" s="17"/>
      <c r="D49" s="1"/>
      <c r="E49" s="1"/>
      <c r="F49" s="1"/>
      <c r="G49" s="1"/>
    </row>
    <row r="50" spans="1:12" ht="13.5" customHeight="1">
      <c r="A50" s="76"/>
      <c r="B50" s="76"/>
      <c r="C50" s="76"/>
      <c r="D50" s="76"/>
      <c r="E50" s="76"/>
      <c r="F50" s="76"/>
      <c r="G50" s="76"/>
      <c r="H50" s="58"/>
      <c r="I50" s="58"/>
      <c r="J50" s="58"/>
      <c r="K50" s="58"/>
      <c r="L50" s="58"/>
    </row>
    <row r="51" spans="1:12" ht="26.25" customHeight="1">
      <c r="A51" s="215" t="s">
        <v>233</v>
      </c>
      <c r="B51" s="215"/>
      <c r="C51" s="215"/>
      <c r="D51" s="215"/>
      <c r="E51" s="215"/>
      <c r="F51" s="215"/>
      <c r="G51" s="215"/>
      <c r="H51" s="28"/>
      <c r="I51" s="5"/>
      <c r="J51" s="5"/>
      <c r="K51" s="5"/>
      <c r="L51" s="5"/>
    </row>
    <row r="52" spans="1:12" ht="12.75">
      <c r="A52" s="218"/>
      <c r="B52" s="218"/>
      <c r="C52" s="218"/>
      <c r="D52" s="218"/>
      <c r="E52" s="218"/>
      <c r="F52" s="218"/>
      <c r="G52" s="218"/>
      <c r="H52" s="28"/>
      <c r="I52" s="5"/>
      <c r="J52" s="5"/>
      <c r="K52" s="5"/>
      <c r="L52" s="5"/>
    </row>
    <row r="53" spans="1:12" ht="12.75">
      <c r="A53" s="5"/>
      <c r="B53" s="5"/>
      <c r="C53" s="5"/>
      <c r="D53" s="5"/>
      <c r="E53" s="5"/>
      <c r="F53" s="70"/>
      <c r="G53" s="5"/>
      <c r="H53" s="28"/>
      <c r="I53" s="5"/>
      <c r="J53" s="5"/>
      <c r="K53" s="5"/>
      <c r="L53" s="5"/>
    </row>
  </sheetData>
  <mergeCells count="8">
    <mergeCell ref="A6:G6"/>
    <mergeCell ref="A51:G51"/>
    <mergeCell ref="A52:G52"/>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AF302"/>
  <sheetViews>
    <sheetView tabSelected="1" view="pageBreakPreview" zoomScaleSheetLayoutView="100" workbookViewId="0" topLeftCell="A136">
      <selection activeCell="B132" sqref="B132"/>
    </sheetView>
  </sheetViews>
  <sheetFormatPr defaultColWidth="9.33203125" defaultRowHeight="12.75"/>
  <cols>
    <col min="1" max="1" width="4.83203125" style="12" customWidth="1"/>
    <col min="2" max="3" width="4.66015625" style="12" customWidth="1"/>
    <col min="4" max="4" width="8.33203125" style="12" customWidth="1"/>
    <col min="5" max="5" width="2.83203125" style="12" hidden="1" customWidth="1"/>
    <col min="6" max="6" width="2.33203125" style="12" hidden="1" customWidth="1"/>
    <col min="7" max="7" width="2.83203125" style="12" hidden="1" customWidth="1"/>
    <col min="8" max="8" width="2.33203125" style="12" hidden="1" customWidth="1"/>
    <col min="9" max="10" width="10.16015625" style="12" bestFit="1" customWidth="1"/>
    <col min="11" max="11" width="0.4921875" style="12" customWidth="1"/>
    <col min="12" max="12" width="15.5" style="12" customWidth="1"/>
    <col min="13" max="13" width="1.3359375" style="12" customWidth="1"/>
    <col min="14" max="14" width="17.16015625" style="12" customWidth="1"/>
    <col min="15" max="15" width="1.3359375" style="12" customWidth="1"/>
    <col min="16" max="16" width="7.16015625" style="12" customWidth="1"/>
    <col min="17" max="17" width="9.66015625" style="12" customWidth="1"/>
    <col min="18" max="18" width="1.3359375" style="12" customWidth="1"/>
    <col min="19" max="19" width="17.16015625" style="12" customWidth="1"/>
    <col min="20" max="20" width="1.3359375" style="12" customWidth="1"/>
    <col min="21" max="21" width="21.5" style="22" customWidth="1"/>
    <col min="22" max="22" width="15.66015625" style="22" customWidth="1"/>
    <col min="23" max="32" width="9.33203125" style="22" customWidth="1"/>
    <col min="33" max="16384" width="9.33203125" style="12" customWidth="1"/>
  </cols>
  <sheetData>
    <row r="1" spans="1:20" ht="23.25">
      <c r="A1" s="236" t="str">
        <f>+'Income Statements'!A1:K1</f>
        <v>TEX CYCLE TECHNOLOGY (M) BERHAD</v>
      </c>
      <c r="B1" s="236"/>
      <c r="C1" s="236"/>
      <c r="D1" s="236"/>
      <c r="E1" s="236"/>
      <c r="F1" s="236"/>
      <c r="G1" s="236"/>
      <c r="H1" s="236"/>
      <c r="I1" s="236"/>
      <c r="J1" s="236"/>
      <c r="K1" s="236"/>
      <c r="L1" s="236"/>
      <c r="M1" s="236"/>
      <c r="N1" s="236"/>
      <c r="O1" s="236"/>
      <c r="P1" s="236"/>
      <c r="Q1" s="236"/>
      <c r="R1" s="236"/>
      <c r="S1" s="236"/>
      <c r="T1" s="165"/>
    </row>
    <row r="2" spans="1:20" ht="14.25" customHeight="1">
      <c r="A2" s="241" t="str">
        <f>+'Income Statements'!A2:K2</f>
        <v>Company's No.: 642619-P</v>
      </c>
      <c r="B2" s="241"/>
      <c r="C2" s="241"/>
      <c r="D2" s="241"/>
      <c r="E2" s="241"/>
      <c r="F2" s="241"/>
      <c r="G2" s="241"/>
      <c r="H2" s="241"/>
      <c r="I2" s="241"/>
      <c r="J2" s="241"/>
      <c r="K2" s="241"/>
      <c r="L2" s="241"/>
      <c r="M2" s="241"/>
      <c r="N2" s="241"/>
      <c r="O2" s="241"/>
      <c r="P2" s="241"/>
      <c r="Q2" s="241"/>
      <c r="R2" s="241"/>
      <c r="S2" s="241"/>
      <c r="T2" s="170"/>
    </row>
    <row r="3" spans="1:20" ht="12.75">
      <c r="A3" s="237" t="s">
        <v>15</v>
      </c>
      <c r="B3" s="237"/>
      <c r="C3" s="237"/>
      <c r="D3" s="237"/>
      <c r="E3" s="237"/>
      <c r="F3" s="238"/>
      <c r="G3" s="238"/>
      <c r="H3" s="238"/>
      <c r="I3" s="238"/>
      <c r="J3" s="238"/>
      <c r="K3" s="238"/>
      <c r="L3" s="238"/>
      <c r="M3" s="238"/>
      <c r="N3" s="238"/>
      <c r="O3" s="238"/>
      <c r="P3" s="238"/>
      <c r="Q3" s="238"/>
      <c r="R3" s="238"/>
      <c r="S3" s="238"/>
      <c r="T3" s="28"/>
    </row>
    <row r="4" spans="1:20" ht="19.5" customHeight="1">
      <c r="A4" s="242" t="s">
        <v>220</v>
      </c>
      <c r="B4" s="242"/>
      <c r="C4" s="242"/>
      <c r="D4" s="242"/>
      <c r="E4" s="242"/>
      <c r="F4" s="242"/>
      <c r="G4" s="242"/>
      <c r="H4" s="242"/>
      <c r="I4" s="242"/>
      <c r="J4" s="242"/>
      <c r="K4" s="242"/>
      <c r="L4" s="242"/>
      <c r="M4" s="242"/>
      <c r="N4" s="242"/>
      <c r="O4" s="242"/>
      <c r="P4" s="242"/>
      <c r="Q4" s="242"/>
      <c r="R4" s="242"/>
      <c r="S4" s="242"/>
      <c r="T4" s="171"/>
    </row>
    <row r="5" spans="1:20" ht="19.5" customHeight="1" thickBot="1">
      <c r="A5" s="239" t="s">
        <v>17</v>
      </c>
      <c r="B5" s="239"/>
      <c r="C5" s="239"/>
      <c r="D5" s="239"/>
      <c r="E5" s="239"/>
      <c r="F5" s="240"/>
      <c r="G5" s="240"/>
      <c r="H5" s="240"/>
      <c r="I5" s="240"/>
      <c r="J5" s="240"/>
      <c r="K5" s="240"/>
      <c r="L5" s="240"/>
      <c r="M5" s="240"/>
      <c r="N5" s="240"/>
      <c r="O5" s="240"/>
      <c r="P5" s="240"/>
      <c r="Q5" s="240"/>
      <c r="R5" s="240"/>
      <c r="S5" s="240"/>
      <c r="T5" s="179"/>
    </row>
    <row r="7" spans="1:2" ht="12.75">
      <c r="A7" s="11" t="s">
        <v>34</v>
      </c>
      <c r="B7" s="4" t="s">
        <v>90</v>
      </c>
    </row>
    <row r="8" ht="12.75">
      <c r="A8" s="13"/>
    </row>
    <row r="9" spans="1:2" ht="12.75">
      <c r="A9" s="11" t="s">
        <v>35</v>
      </c>
      <c r="B9" s="4" t="s">
        <v>36</v>
      </c>
    </row>
    <row r="10" spans="1:20" ht="12.75">
      <c r="A10" s="13"/>
      <c r="B10" s="232" t="s">
        <v>211</v>
      </c>
      <c r="C10" s="232"/>
      <c r="D10" s="232"/>
      <c r="E10" s="232"/>
      <c r="F10" s="232"/>
      <c r="G10" s="232"/>
      <c r="H10" s="232"/>
      <c r="I10" s="232"/>
      <c r="J10" s="232"/>
      <c r="K10" s="232"/>
      <c r="L10" s="232"/>
      <c r="M10" s="232"/>
      <c r="N10" s="232"/>
      <c r="O10" s="232"/>
      <c r="P10" s="232"/>
      <c r="Q10" s="232"/>
      <c r="R10" s="232"/>
      <c r="S10" s="232"/>
      <c r="T10" s="167"/>
    </row>
    <row r="11" spans="1:20" ht="12.75">
      <c r="A11" s="13"/>
      <c r="B11" s="232"/>
      <c r="C11" s="232"/>
      <c r="D11" s="232"/>
      <c r="E11" s="232"/>
      <c r="F11" s="232"/>
      <c r="G11" s="232"/>
      <c r="H11" s="232"/>
      <c r="I11" s="232"/>
      <c r="J11" s="232"/>
      <c r="K11" s="232"/>
      <c r="L11" s="232"/>
      <c r="M11" s="232"/>
      <c r="N11" s="232"/>
      <c r="O11" s="232"/>
      <c r="P11" s="232"/>
      <c r="Q11" s="232"/>
      <c r="R11" s="232"/>
      <c r="S11" s="232"/>
      <c r="T11" s="167"/>
    </row>
    <row r="12" ht="12.75">
      <c r="A12" s="13"/>
    </row>
    <row r="13" spans="1:20" ht="12.75">
      <c r="A13" s="13"/>
      <c r="B13" s="233" t="s">
        <v>234</v>
      </c>
      <c r="C13" s="233"/>
      <c r="D13" s="233"/>
      <c r="E13" s="233"/>
      <c r="F13" s="233"/>
      <c r="G13" s="233"/>
      <c r="H13" s="233"/>
      <c r="I13" s="233"/>
      <c r="J13" s="233"/>
      <c r="K13" s="233"/>
      <c r="L13" s="233"/>
      <c r="M13" s="233"/>
      <c r="N13" s="233"/>
      <c r="O13" s="233"/>
      <c r="P13" s="233"/>
      <c r="Q13" s="233"/>
      <c r="R13" s="233"/>
      <c r="S13" s="233"/>
      <c r="T13" s="19"/>
    </row>
    <row r="14" ht="12.75">
      <c r="A14" s="13"/>
    </row>
    <row r="15" spans="1:20" ht="12.75" customHeight="1">
      <c r="A15" s="11"/>
      <c r="B15" s="233" t="s">
        <v>235</v>
      </c>
      <c r="C15" s="233"/>
      <c r="D15" s="233"/>
      <c r="E15" s="233"/>
      <c r="F15" s="233"/>
      <c r="G15" s="233"/>
      <c r="H15" s="233"/>
      <c r="I15" s="233"/>
      <c r="J15" s="233"/>
      <c r="K15" s="233"/>
      <c r="L15" s="233"/>
      <c r="M15" s="233"/>
      <c r="N15" s="233"/>
      <c r="O15" s="233"/>
      <c r="P15" s="233"/>
      <c r="Q15" s="233"/>
      <c r="R15" s="233"/>
      <c r="S15" s="233"/>
      <c r="T15" s="19"/>
    </row>
    <row r="16" spans="1:20" ht="25.5" customHeight="1">
      <c r="A16" s="13"/>
      <c r="B16" s="233"/>
      <c r="C16" s="233"/>
      <c r="D16" s="233"/>
      <c r="E16" s="233"/>
      <c r="F16" s="233"/>
      <c r="G16" s="233"/>
      <c r="H16" s="233"/>
      <c r="I16" s="233"/>
      <c r="J16" s="233"/>
      <c r="K16" s="233"/>
      <c r="L16" s="233"/>
      <c r="M16" s="233"/>
      <c r="N16" s="233"/>
      <c r="O16" s="233"/>
      <c r="P16" s="233"/>
      <c r="Q16" s="233"/>
      <c r="R16" s="233"/>
      <c r="S16" s="233"/>
      <c r="T16" s="19"/>
    </row>
    <row r="17" ht="12.75">
      <c r="A17" s="13"/>
    </row>
    <row r="18" spans="1:4" ht="12.75">
      <c r="A18" s="13"/>
      <c r="B18" s="12" t="s">
        <v>236</v>
      </c>
      <c r="D18" s="12" t="s">
        <v>237</v>
      </c>
    </row>
    <row r="19" spans="1:4" ht="12.75">
      <c r="A19" s="13"/>
      <c r="B19" s="12" t="s">
        <v>238</v>
      </c>
      <c r="D19" s="12" t="s">
        <v>263</v>
      </c>
    </row>
    <row r="20" ht="12.75">
      <c r="A20" s="13"/>
    </row>
    <row r="21" spans="1:20" ht="25.5" customHeight="1">
      <c r="A21" s="13"/>
      <c r="B21" s="230" t="s">
        <v>187</v>
      </c>
      <c r="C21" s="230"/>
      <c r="D21" s="230"/>
      <c r="E21" s="230"/>
      <c r="F21" s="230"/>
      <c r="G21" s="230"/>
      <c r="H21" s="230"/>
      <c r="I21" s="230"/>
      <c r="J21" s="230"/>
      <c r="K21" s="230"/>
      <c r="L21" s="230"/>
      <c r="M21" s="230"/>
      <c r="N21" s="230"/>
      <c r="O21" s="230"/>
      <c r="P21" s="230"/>
      <c r="Q21" s="230"/>
      <c r="R21" s="230"/>
      <c r="S21" s="230"/>
      <c r="T21" s="166"/>
    </row>
    <row r="22" ht="12.75">
      <c r="A22" s="13"/>
    </row>
    <row r="23" spans="1:2" ht="12.75">
      <c r="A23" s="13"/>
      <c r="B23" s="4" t="s">
        <v>239</v>
      </c>
    </row>
    <row r="24" ht="12.75">
      <c r="A24" s="13"/>
    </row>
    <row r="25" spans="1:19" ht="12.75">
      <c r="A25" s="13"/>
      <c r="B25" s="233" t="s">
        <v>274</v>
      </c>
      <c r="C25" s="233"/>
      <c r="D25" s="233"/>
      <c r="E25" s="233"/>
      <c r="F25" s="233"/>
      <c r="G25" s="233"/>
      <c r="H25" s="233"/>
      <c r="I25" s="233"/>
      <c r="J25" s="233"/>
      <c r="K25" s="233"/>
      <c r="L25" s="233"/>
      <c r="M25" s="233"/>
      <c r="N25" s="233"/>
      <c r="O25" s="233"/>
      <c r="P25" s="233"/>
      <c r="Q25" s="233"/>
      <c r="R25" s="233"/>
      <c r="S25" s="233"/>
    </row>
    <row r="26" spans="1:19" ht="12.75">
      <c r="A26" s="13"/>
      <c r="B26" s="233"/>
      <c r="C26" s="233"/>
      <c r="D26" s="233"/>
      <c r="E26" s="233"/>
      <c r="F26" s="233"/>
      <c r="G26" s="233"/>
      <c r="H26" s="233"/>
      <c r="I26" s="233"/>
      <c r="J26" s="233"/>
      <c r="K26" s="233"/>
      <c r="L26" s="233"/>
      <c r="M26" s="233"/>
      <c r="N26" s="233"/>
      <c r="O26" s="233"/>
      <c r="P26" s="233"/>
      <c r="Q26" s="233"/>
      <c r="R26" s="233"/>
      <c r="S26" s="233"/>
    </row>
    <row r="27" spans="1:19" ht="12.75">
      <c r="A27" s="13"/>
      <c r="B27" s="19"/>
      <c r="C27" s="19"/>
      <c r="D27" s="19"/>
      <c r="E27" s="19"/>
      <c r="F27" s="19"/>
      <c r="G27" s="19"/>
      <c r="H27" s="19"/>
      <c r="I27" s="19"/>
      <c r="J27" s="19"/>
      <c r="K27" s="19"/>
      <c r="L27" s="19"/>
      <c r="M27" s="19"/>
      <c r="N27" s="19"/>
      <c r="O27" s="19"/>
      <c r="P27" s="19"/>
      <c r="Q27" s="19"/>
      <c r="R27" s="19"/>
      <c r="S27" s="19"/>
    </row>
    <row r="28" spans="1:19" ht="12.75">
      <c r="A28" s="13"/>
      <c r="B28" s="233" t="s">
        <v>275</v>
      </c>
      <c r="C28" s="233"/>
      <c r="D28" s="233"/>
      <c r="E28" s="233"/>
      <c r="F28" s="233"/>
      <c r="G28" s="233"/>
      <c r="H28" s="233"/>
      <c r="I28" s="233"/>
      <c r="J28" s="233"/>
      <c r="K28" s="233"/>
      <c r="L28" s="233"/>
      <c r="M28" s="233"/>
      <c r="N28" s="233"/>
      <c r="O28" s="233"/>
      <c r="P28" s="233"/>
      <c r="Q28" s="233"/>
      <c r="R28" s="233"/>
      <c r="S28" s="233"/>
    </row>
    <row r="29" spans="1:19" ht="12.75">
      <c r="A29" s="13"/>
      <c r="B29" s="233"/>
      <c r="C29" s="233"/>
      <c r="D29" s="233"/>
      <c r="E29" s="233"/>
      <c r="F29" s="233"/>
      <c r="G29" s="233"/>
      <c r="H29" s="233"/>
      <c r="I29" s="233"/>
      <c r="J29" s="233"/>
      <c r="K29" s="233"/>
      <c r="L29" s="233"/>
      <c r="M29" s="233"/>
      <c r="N29" s="233"/>
      <c r="O29" s="233"/>
      <c r="P29" s="233"/>
      <c r="Q29" s="233"/>
      <c r="R29" s="233"/>
      <c r="S29" s="233"/>
    </row>
    <row r="30" spans="1:19" ht="12.75">
      <c r="A30" s="13"/>
      <c r="B30" s="233"/>
      <c r="C30" s="233"/>
      <c r="D30" s="233"/>
      <c r="E30" s="233"/>
      <c r="F30" s="233"/>
      <c r="G30" s="233"/>
      <c r="H30" s="233"/>
      <c r="I30" s="233"/>
      <c r="J30" s="233"/>
      <c r="K30" s="233"/>
      <c r="L30" s="233"/>
      <c r="M30" s="233"/>
      <c r="N30" s="233"/>
      <c r="O30" s="233"/>
      <c r="P30" s="233"/>
      <c r="Q30" s="233"/>
      <c r="R30" s="233"/>
      <c r="S30" s="233"/>
    </row>
    <row r="31" spans="1:19" ht="12.75">
      <c r="A31" s="13"/>
      <c r="B31" s="233"/>
      <c r="C31" s="233"/>
      <c r="D31" s="233"/>
      <c r="E31" s="233"/>
      <c r="F31" s="233"/>
      <c r="G31" s="233"/>
      <c r="H31" s="233"/>
      <c r="I31" s="233"/>
      <c r="J31" s="233"/>
      <c r="K31" s="233"/>
      <c r="L31" s="233"/>
      <c r="M31" s="233"/>
      <c r="N31" s="233"/>
      <c r="O31" s="233"/>
      <c r="P31" s="233"/>
      <c r="Q31" s="233"/>
      <c r="R31" s="233"/>
      <c r="S31" s="233"/>
    </row>
    <row r="32" spans="1:19" ht="12.75">
      <c r="A32" s="13"/>
      <c r="B32" s="233"/>
      <c r="C32" s="233"/>
      <c r="D32" s="233"/>
      <c r="E32" s="233"/>
      <c r="F32" s="233"/>
      <c r="G32" s="233"/>
      <c r="H32" s="233"/>
      <c r="I32" s="233"/>
      <c r="J32" s="233"/>
      <c r="K32" s="233"/>
      <c r="L32" s="233"/>
      <c r="M32" s="233"/>
      <c r="N32" s="233"/>
      <c r="O32" s="233"/>
      <c r="P32" s="233"/>
      <c r="Q32" s="233"/>
      <c r="R32" s="233"/>
      <c r="S32" s="233"/>
    </row>
    <row r="33" spans="1:19" ht="12.75">
      <c r="A33" s="13"/>
      <c r="B33" s="19"/>
      <c r="C33" s="19"/>
      <c r="D33" s="19"/>
      <c r="E33" s="19"/>
      <c r="F33" s="19"/>
      <c r="G33" s="19"/>
      <c r="H33" s="19"/>
      <c r="I33" s="19"/>
      <c r="J33" s="19"/>
      <c r="K33" s="19"/>
      <c r="L33" s="19"/>
      <c r="M33" s="19"/>
      <c r="N33" s="19"/>
      <c r="O33" s="19"/>
      <c r="P33" s="19"/>
      <c r="Q33" s="19"/>
      <c r="R33" s="19"/>
      <c r="S33" s="19"/>
    </row>
    <row r="34" spans="1:19" ht="12.75">
      <c r="A34" s="13"/>
      <c r="B34" s="19"/>
      <c r="C34" s="19"/>
      <c r="D34" s="19"/>
      <c r="E34" s="19"/>
      <c r="F34" s="19"/>
      <c r="G34" s="19"/>
      <c r="H34" s="19"/>
      <c r="I34" s="19"/>
      <c r="J34" s="19"/>
      <c r="K34" s="19"/>
      <c r="L34" s="19"/>
      <c r="M34" s="19"/>
      <c r="N34" s="19"/>
      <c r="O34" s="19"/>
      <c r="P34" s="19"/>
      <c r="Q34" s="19"/>
      <c r="R34" s="19"/>
      <c r="S34" s="173" t="s">
        <v>240</v>
      </c>
    </row>
    <row r="35" spans="1:19" ht="12.75">
      <c r="A35" s="13"/>
      <c r="B35" s="19"/>
      <c r="C35" s="19"/>
      <c r="D35" s="19"/>
      <c r="E35" s="19"/>
      <c r="F35" s="19"/>
      <c r="G35" s="19"/>
      <c r="H35" s="19"/>
      <c r="I35" s="19"/>
      <c r="J35" s="19"/>
      <c r="K35" s="19"/>
      <c r="L35" s="19"/>
      <c r="M35" s="19"/>
      <c r="N35" s="19"/>
      <c r="O35" s="19"/>
      <c r="P35" s="19"/>
      <c r="Q35" s="19"/>
      <c r="R35" s="19"/>
      <c r="S35" s="173" t="s">
        <v>241</v>
      </c>
    </row>
    <row r="36" spans="1:19" ht="12.75">
      <c r="A36" s="13"/>
      <c r="B36" s="19"/>
      <c r="C36" s="19"/>
      <c r="D36" s="19"/>
      <c r="E36" s="19"/>
      <c r="F36" s="19"/>
      <c r="G36" s="19"/>
      <c r="H36" s="19"/>
      <c r="I36" s="19"/>
      <c r="J36" s="19"/>
      <c r="K36" s="19"/>
      <c r="L36" s="19"/>
      <c r="M36" s="19"/>
      <c r="N36" s="19"/>
      <c r="O36" s="19"/>
      <c r="P36" s="19"/>
      <c r="Q36" s="19"/>
      <c r="R36" s="19"/>
      <c r="S36" s="173" t="s">
        <v>144</v>
      </c>
    </row>
    <row r="37" spans="1:19" ht="12.75">
      <c r="A37" s="13"/>
      <c r="B37" s="19"/>
      <c r="C37" s="19"/>
      <c r="D37" s="19"/>
      <c r="E37" s="19"/>
      <c r="F37" s="19"/>
      <c r="G37" s="19"/>
      <c r="H37" s="19"/>
      <c r="I37" s="19"/>
      <c r="J37" s="19"/>
      <c r="K37" s="19"/>
      <c r="L37" s="19"/>
      <c r="M37" s="19"/>
      <c r="N37" s="19"/>
      <c r="O37" s="19"/>
      <c r="P37" s="19"/>
      <c r="Q37" s="19"/>
      <c r="R37" s="19"/>
      <c r="S37" s="19"/>
    </row>
    <row r="38" spans="1:19" ht="12.75">
      <c r="A38" s="13"/>
      <c r="B38" s="19"/>
      <c r="C38" s="148" t="s">
        <v>242</v>
      </c>
      <c r="D38" s="19"/>
      <c r="E38" s="19"/>
      <c r="F38" s="19"/>
      <c r="G38" s="19"/>
      <c r="H38" s="19"/>
      <c r="I38" s="19"/>
      <c r="J38" s="19"/>
      <c r="K38" s="19"/>
      <c r="L38" s="19"/>
      <c r="M38" s="19"/>
      <c r="N38" s="19"/>
      <c r="O38" s="19"/>
      <c r="P38" s="19"/>
      <c r="Q38" s="19"/>
      <c r="R38" s="19"/>
      <c r="S38" s="174">
        <v>447</v>
      </c>
    </row>
    <row r="39" spans="1:19" ht="12.75">
      <c r="A39" s="13"/>
      <c r="B39" s="19"/>
      <c r="C39" s="148" t="s">
        <v>243</v>
      </c>
      <c r="D39" s="19"/>
      <c r="E39" s="19"/>
      <c r="F39" s="19"/>
      <c r="G39" s="19"/>
      <c r="H39" s="19"/>
      <c r="I39" s="19"/>
      <c r="J39" s="19"/>
      <c r="K39" s="19"/>
      <c r="L39" s="19"/>
      <c r="M39" s="19"/>
      <c r="N39" s="19"/>
      <c r="O39" s="19"/>
      <c r="P39" s="19"/>
      <c r="Q39" s="19"/>
      <c r="R39" s="19"/>
      <c r="S39" s="174">
        <v>447</v>
      </c>
    </row>
    <row r="40" spans="1:19" ht="12.75">
      <c r="A40" s="13"/>
      <c r="B40" s="19"/>
      <c r="C40" s="148"/>
      <c r="D40" s="19"/>
      <c r="E40" s="19"/>
      <c r="F40" s="19"/>
      <c r="G40" s="19"/>
      <c r="H40" s="19"/>
      <c r="I40" s="19"/>
      <c r="J40" s="19"/>
      <c r="K40" s="19"/>
      <c r="L40" s="19"/>
      <c r="M40" s="19"/>
      <c r="N40" s="19"/>
      <c r="O40" s="19"/>
      <c r="P40" s="19"/>
      <c r="Q40" s="19"/>
      <c r="R40" s="19"/>
      <c r="S40" s="174"/>
    </row>
    <row r="41" spans="1:19" ht="12.75">
      <c r="A41" s="13"/>
      <c r="B41" s="233" t="s">
        <v>268</v>
      </c>
      <c r="C41" s="233"/>
      <c r="D41" s="233"/>
      <c r="E41" s="233"/>
      <c r="F41" s="233"/>
      <c r="G41" s="233"/>
      <c r="H41" s="233"/>
      <c r="I41" s="233"/>
      <c r="J41" s="233"/>
      <c r="K41" s="233"/>
      <c r="L41" s="233"/>
      <c r="M41" s="233"/>
      <c r="N41" s="233"/>
      <c r="O41" s="233"/>
      <c r="P41" s="233"/>
      <c r="Q41" s="233"/>
      <c r="R41" s="233"/>
      <c r="S41" s="233"/>
    </row>
    <row r="42" spans="1:19" ht="12.75">
      <c r="A42" s="13"/>
      <c r="B42" s="233"/>
      <c r="C42" s="233"/>
      <c r="D42" s="233"/>
      <c r="E42" s="233"/>
      <c r="F42" s="233"/>
      <c r="G42" s="233"/>
      <c r="H42" s="233"/>
      <c r="I42" s="233"/>
      <c r="J42" s="233"/>
      <c r="K42" s="233"/>
      <c r="L42" s="233"/>
      <c r="M42" s="233"/>
      <c r="N42" s="233"/>
      <c r="O42" s="233"/>
      <c r="P42" s="233"/>
      <c r="Q42" s="233"/>
      <c r="R42" s="233"/>
      <c r="S42" s="233"/>
    </row>
    <row r="43" spans="1:19" ht="12.75">
      <c r="A43" s="13"/>
      <c r="B43" s="233"/>
      <c r="C43" s="233"/>
      <c r="D43" s="233"/>
      <c r="E43" s="233"/>
      <c r="F43" s="233"/>
      <c r="G43" s="233"/>
      <c r="H43" s="233"/>
      <c r="I43" s="233"/>
      <c r="J43" s="233"/>
      <c r="K43" s="233"/>
      <c r="L43" s="233"/>
      <c r="M43" s="233"/>
      <c r="N43" s="233"/>
      <c r="O43" s="233"/>
      <c r="P43" s="233"/>
      <c r="Q43" s="233"/>
      <c r="R43" s="233"/>
      <c r="S43" s="233"/>
    </row>
    <row r="44" spans="1:19" ht="12.75">
      <c r="A44" s="13"/>
      <c r="B44" s="233"/>
      <c r="C44" s="233"/>
      <c r="D44" s="233"/>
      <c r="E44" s="233"/>
      <c r="F44" s="233"/>
      <c r="G44" s="233"/>
      <c r="H44" s="233"/>
      <c r="I44" s="233"/>
      <c r="J44" s="233"/>
      <c r="K44" s="233"/>
      <c r="L44" s="233"/>
      <c r="M44" s="233"/>
      <c r="N44" s="233"/>
      <c r="O44" s="233"/>
      <c r="P44" s="233"/>
      <c r="Q44" s="233"/>
      <c r="R44" s="233"/>
      <c r="S44" s="233"/>
    </row>
    <row r="45" spans="1:19" ht="12.75">
      <c r="A45" s="13"/>
      <c r="B45" s="233"/>
      <c r="C45" s="233"/>
      <c r="D45" s="233"/>
      <c r="E45" s="233"/>
      <c r="F45" s="233"/>
      <c r="G45" s="233"/>
      <c r="H45" s="233"/>
      <c r="I45" s="233"/>
      <c r="J45" s="233"/>
      <c r="K45" s="233"/>
      <c r="L45" s="233"/>
      <c r="M45" s="233"/>
      <c r="N45" s="233"/>
      <c r="O45" s="233"/>
      <c r="P45" s="233"/>
      <c r="Q45" s="233"/>
      <c r="R45" s="233"/>
      <c r="S45" s="233"/>
    </row>
    <row r="46" spans="1:19" ht="12.75">
      <c r="A46" s="13"/>
      <c r="B46" s="19"/>
      <c r="C46" s="19"/>
      <c r="D46" s="19"/>
      <c r="E46" s="19"/>
      <c r="F46" s="19"/>
      <c r="G46" s="19"/>
      <c r="H46" s="19"/>
      <c r="I46" s="19"/>
      <c r="J46" s="19"/>
      <c r="K46" s="19"/>
      <c r="L46" s="19"/>
      <c r="M46" s="19"/>
      <c r="N46" s="19"/>
      <c r="O46" s="19"/>
      <c r="P46" s="19"/>
      <c r="Q46" s="19"/>
      <c r="R46" s="19"/>
      <c r="S46" s="19"/>
    </row>
    <row r="47" spans="1:19" ht="12.75">
      <c r="A47" s="13"/>
      <c r="B47" s="19"/>
      <c r="C47" s="19"/>
      <c r="D47" s="19"/>
      <c r="E47" s="19"/>
      <c r="F47" s="19"/>
      <c r="G47" s="19"/>
      <c r="H47" s="19"/>
      <c r="I47" s="19"/>
      <c r="J47" s="19"/>
      <c r="K47" s="19"/>
      <c r="L47" s="19"/>
      <c r="M47" s="19"/>
      <c r="N47" s="5" t="s">
        <v>269</v>
      </c>
      <c r="O47" s="185"/>
      <c r="P47" s="258" t="s">
        <v>270</v>
      </c>
      <c r="Q47" s="258"/>
      <c r="R47" s="185"/>
      <c r="S47" s="185"/>
    </row>
    <row r="48" spans="1:19" ht="12.75">
      <c r="A48" s="13"/>
      <c r="B48" s="19"/>
      <c r="C48" s="19"/>
      <c r="D48" s="19"/>
      <c r="E48" s="19"/>
      <c r="F48" s="19"/>
      <c r="G48" s="19"/>
      <c r="H48" s="19"/>
      <c r="I48" s="19"/>
      <c r="J48" s="19"/>
      <c r="K48" s="19"/>
      <c r="L48" s="19"/>
      <c r="M48" s="19"/>
      <c r="N48" s="5" t="s">
        <v>271</v>
      </c>
      <c r="O48" s="185"/>
      <c r="P48" s="258" t="s">
        <v>276</v>
      </c>
      <c r="Q48" s="258"/>
      <c r="R48" s="185"/>
      <c r="S48" s="5" t="s">
        <v>272</v>
      </c>
    </row>
    <row r="49" spans="1:19" ht="12.75">
      <c r="A49" s="13"/>
      <c r="B49" s="19"/>
      <c r="C49" s="19"/>
      <c r="D49" s="19"/>
      <c r="E49" s="19"/>
      <c r="F49" s="19"/>
      <c r="G49" s="19"/>
      <c r="H49" s="19"/>
      <c r="I49" s="19"/>
      <c r="J49" s="19"/>
      <c r="K49" s="19"/>
      <c r="L49" s="19"/>
      <c r="M49" s="19"/>
      <c r="N49" s="5" t="s">
        <v>144</v>
      </c>
      <c r="O49" s="185"/>
      <c r="P49" s="258" t="s">
        <v>144</v>
      </c>
      <c r="Q49" s="258"/>
      <c r="R49" s="185"/>
      <c r="S49" s="5" t="s">
        <v>144</v>
      </c>
    </row>
    <row r="50" spans="1:19" ht="12.75">
      <c r="A50" s="13"/>
      <c r="B50" s="19"/>
      <c r="C50" s="186" t="s">
        <v>273</v>
      </c>
      <c r="D50" s="19"/>
      <c r="E50" s="19"/>
      <c r="F50" s="19"/>
      <c r="G50" s="19"/>
      <c r="H50" s="19"/>
      <c r="I50" s="19"/>
      <c r="J50" s="19"/>
      <c r="K50" s="19"/>
      <c r="L50" s="19"/>
      <c r="M50" s="19"/>
      <c r="N50" s="19"/>
      <c r="O50" s="19"/>
      <c r="P50" s="19"/>
      <c r="Q50" s="19"/>
      <c r="R50" s="19"/>
      <c r="S50" s="19"/>
    </row>
    <row r="51" spans="1:19" ht="12.75">
      <c r="A51" s="13"/>
      <c r="B51" s="19"/>
      <c r="C51" s="148" t="s">
        <v>105</v>
      </c>
      <c r="D51" s="19"/>
      <c r="E51" s="19"/>
      <c r="F51" s="19"/>
      <c r="G51" s="19"/>
      <c r="H51" s="19"/>
      <c r="I51" s="19"/>
      <c r="J51" s="19"/>
      <c r="K51" s="19"/>
      <c r="L51" s="19"/>
      <c r="M51" s="19"/>
      <c r="N51" s="174">
        <v>9846</v>
      </c>
      <c r="O51" s="19"/>
      <c r="P51" s="19"/>
      <c r="Q51" s="174">
        <v>-2748</v>
      </c>
      <c r="R51" s="19"/>
      <c r="S51" s="187">
        <f>N51+Q51</f>
        <v>7098</v>
      </c>
    </row>
    <row r="52" spans="1:19" ht="12.75">
      <c r="A52" s="13"/>
      <c r="B52" s="19"/>
      <c r="C52" s="3" t="s">
        <v>267</v>
      </c>
      <c r="D52" s="19"/>
      <c r="E52" s="19"/>
      <c r="F52" s="19"/>
      <c r="G52" s="19"/>
      <c r="H52" s="19"/>
      <c r="I52" s="19"/>
      <c r="J52" s="19"/>
      <c r="K52" s="19"/>
      <c r="L52" s="19"/>
      <c r="M52" s="19"/>
      <c r="N52" s="174">
        <v>0</v>
      </c>
      <c r="O52" s="19"/>
      <c r="P52" s="19"/>
      <c r="Q52" s="174">
        <v>2748</v>
      </c>
      <c r="R52" s="19"/>
      <c r="S52" s="187">
        <f>N52+Q52</f>
        <v>2748</v>
      </c>
    </row>
    <row r="53" ht="12.75">
      <c r="A53" s="13"/>
    </row>
    <row r="54" spans="1:2" ht="12.75">
      <c r="A54" s="11" t="s">
        <v>37</v>
      </c>
      <c r="B54" s="4" t="s">
        <v>91</v>
      </c>
    </row>
    <row r="55" spans="1:2" ht="12.75">
      <c r="A55" s="13"/>
      <c r="B55" s="12" t="s">
        <v>244</v>
      </c>
    </row>
    <row r="56" ht="12.75">
      <c r="A56" s="13"/>
    </row>
    <row r="57" spans="1:2" ht="12.75">
      <c r="A57" s="11" t="s">
        <v>38</v>
      </c>
      <c r="B57" s="4" t="s">
        <v>39</v>
      </c>
    </row>
    <row r="58" spans="1:2" ht="12.75">
      <c r="A58" s="13"/>
      <c r="B58" s="12" t="s">
        <v>185</v>
      </c>
    </row>
    <row r="59" ht="12.75">
      <c r="A59" s="13"/>
    </row>
    <row r="60" spans="1:2" ht="12.75">
      <c r="A60" s="11" t="s">
        <v>40</v>
      </c>
      <c r="B60" s="4" t="s">
        <v>41</v>
      </c>
    </row>
    <row r="61" spans="1:20" ht="12.75" customHeight="1">
      <c r="A61" s="13"/>
      <c r="B61" s="233" t="s">
        <v>116</v>
      </c>
      <c r="C61" s="233"/>
      <c r="D61" s="233"/>
      <c r="E61" s="233"/>
      <c r="F61" s="233"/>
      <c r="G61" s="233"/>
      <c r="H61" s="233"/>
      <c r="I61" s="233"/>
      <c r="J61" s="233"/>
      <c r="K61" s="233"/>
      <c r="L61" s="233"/>
      <c r="M61" s="233"/>
      <c r="N61" s="233"/>
      <c r="O61" s="233"/>
      <c r="P61" s="233"/>
      <c r="Q61" s="233"/>
      <c r="R61" s="233"/>
      <c r="S61" s="233"/>
      <c r="T61" s="19"/>
    </row>
    <row r="62" spans="1:20" ht="12.75">
      <c r="A62" s="13"/>
      <c r="B62" s="233"/>
      <c r="C62" s="233"/>
      <c r="D62" s="233"/>
      <c r="E62" s="233"/>
      <c r="F62" s="233"/>
      <c r="G62" s="233"/>
      <c r="H62" s="233"/>
      <c r="I62" s="233"/>
      <c r="J62" s="233"/>
      <c r="K62" s="233"/>
      <c r="L62" s="233"/>
      <c r="M62" s="233"/>
      <c r="N62" s="233"/>
      <c r="O62" s="233"/>
      <c r="P62" s="233"/>
      <c r="Q62" s="233"/>
      <c r="R62" s="233"/>
      <c r="S62" s="233"/>
      <c r="T62" s="19"/>
    </row>
    <row r="63" ht="12.75">
      <c r="A63" s="13"/>
    </row>
    <row r="64" spans="1:2" ht="12.75">
      <c r="A64" s="11" t="s">
        <v>42</v>
      </c>
      <c r="B64" s="4" t="s">
        <v>43</v>
      </c>
    </row>
    <row r="65" spans="1:20" ht="12.75">
      <c r="A65" s="13"/>
      <c r="B65" s="233" t="s">
        <v>117</v>
      </c>
      <c r="C65" s="233"/>
      <c r="D65" s="233"/>
      <c r="E65" s="233"/>
      <c r="F65" s="233"/>
      <c r="G65" s="233"/>
      <c r="H65" s="233"/>
      <c r="I65" s="233"/>
      <c r="J65" s="233"/>
      <c r="K65" s="233"/>
      <c r="L65" s="233"/>
      <c r="M65" s="233"/>
      <c r="N65" s="233"/>
      <c r="O65" s="233"/>
      <c r="P65" s="233"/>
      <c r="Q65" s="233"/>
      <c r="R65" s="233"/>
      <c r="S65" s="233"/>
      <c r="T65" s="19"/>
    </row>
    <row r="66" ht="12.75">
      <c r="A66" s="13"/>
    </row>
    <row r="67" spans="1:2" ht="12.75">
      <c r="A67" s="11" t="s">
        <v>44</v>
      </c>
      <c r="B67" s="4" t="s">
        <v>45</v>
      </c>
    </row>
    <row r="68" spans="1:20" ht="12.75">
      <c r="A68" s="13"/>
      <c r="B68" s="233" t="s">
        <v>136</v>
      </c>
      <c r="C68" s="233"/>
      <c r="D68" s="233"/>
      <c r="E68" s="233"/>
      <c r="F68" s="233"/>
      <c r="G68" s="233"/>
      <c r="H68" s="233"/>
      <c r="I68" s="233"/>
      <c r="J68" s="233"/>
      <c r="K68" s="233"/>
      <c r="L68" s="233"/>
      <c r="M68" s="233"/>
      <c r="N68" s="233"/>
      <c r="O68" s="233"/>
      <c r="P68" s="233"/>
      <c r="Q68" s="233"/>
      <c r="R68" s="233"/>
      <c r="S68" s="233"/>
      <c r="T68" s="19"/>
    </row>
    <row r="69" spans="1:20" ht="12.75">
      <c r="A69" s="13"/>
      <c r="B69" s="19"/>
      <c r="C69" s="19"/>
      <c r="D69" s="19"/>
      <c r="E69" s="19"/>
      <c r="F69" s="19"/>
      <c r="G69" s="19"/>
      <c r="H69" s="19"/>
      <c r="I69" s="19"/>
      <c r="J69" s="19"/>
      <c r="K69" s="19"/>
      <c r="L69" s="19"/>
      <c r="M69" s="19"/>
      <c r="N69" s="19"/>
      <c r="O69" s="19"/>
      <c r="P69" s="19"/>
      <c r="Q69" s="19"/>
      <c r="R69" s="19"/>
      <c r="S69" s="19"/>
      <c r="T69" s="19"/>
    </row>
    <row r="70" spans="1:2" ht="12.75">
      <c r="A70" s="11" t="s">
        <v>46</v>
      </c>
      <c r="B70" s="4" t="s">
        <v>47</v>
      </c>
    </row>
    <row r="71" spans="1:20" ht="12.75">
      <c r="A71" s="11"/>
      <c r="B71" s="233" t="s">
        <v>245</v>
      </c>
      <c r="C71" s="233"/>
      <c r="D71" s="233"/>
      <c r="E71" s="233"/>
      <c r="F71" s="233"/>
      <c r="G71" s="233"/>
      <c r="H71" s="233"/>
      <c r="I71" s="233"/>
      <c r="J71" s="233"/>
      <c r="K71" s="233"/>
      <c r="L71" s="233"/>
      <c r="M71" s="233"/>
      <c r="N71" s="233"/>
      <c r="O71" s="233"/>
      <c r="P71" s="233"/>
      <c r="Q71" s="233"/>
      <c r="R71" s="233"/>
      <c r="S71" s="233"/>
      <c r="T71" s="19"/>
    </row>
    <row r="72" spans="1:20" ht="12.75">
      <c r="A72" s="11"/>
      <c r="B72" s="15"/>
      <c r="C72" s="15"/>
      <c r="D72" s="15"/>
      <c r="E72" s="15"/>
      <c r="F72" s="15"/>
      <c r="G72" s="15"/>
      <c r="H72" s="15"/>
      <c r="I72" s="15"/>
      <c r="J72" s="15"/>
      <c r="K72" s="15"/>
      <c r="L72" s="15"/>
      <c r="M72" s="15"/>
      <c r="N72" s="15"/>
      <c r="O72" s="15"/>
      <c r="P72" s="15"/>
      <c r="Q72" s="15"/>
      <c r="R72" s="15"/>
      <c r="S72" s="15"/>
      <c r="T72" s="15"/>
    </row>
    <row r="73" spans="1:2" ht="12.75">
      <c r="A73" s="11" t="s">
        <v>48</v>
      </c>
      <c r="B73" s="4" t="s">
        <v>49</v>
      </c>
    </row>
    <row r="74" spans="1:20" ht="12.75">
      <c r="A74" s="11"/>
      <c r="B74" s="4"/>
      <c r="J74" s="1"/>
      <c r="K74" s="1"/>
      <c r="L74" s="211" t="s">
        <v>8</v>
      </c>
      <c r="M74" s="211"/>
      <c r="N74" s="211"/>
      <c r="O74" s="1"/>
      <c r="P74" s="211" t="s">
        <v>9</v>
      </c>
      <c r="Q74" s="211"/>
      <c r="R74" s="211"/>
      <c r="S74" s="211"/>
      <c r="T74" s="1"/>
    </row>
    <row r="75" spans="1:20" ht="51">
      <c r="A75" s="11"/>
      <c r="B75" s="48"/>
      <c r="C75" s="23"/>
      <c r="D75" s="23"/>
      <c r="E75" s="23"/>
      <c r="F75" s="23"/>
      <c r="G75" s="23"/>
      <c r="H75" s="23"/>
      <c r="I75" s="23"/>
      <c r="L75" s="102" t="s">
        <v>10</v>
      </c>
      <c r="M75" s="1"/>
      <c r="N75" s="102" t="s">
        <v>155</v>
      </c>
      <c r="O75" s="1"/>
      <c r="P75" s="227" t="s">
        <v>11</v>
      </c>
      <c r="Q75" s="227"/>
      <c r="R75" s="1"/>
      <c r="S75" s="102" t="s">
        <v>156</v>
      </c>
      <c r="T75" s="102"/>
    </row>
    <row r="76" spans="1:20" ht="12.75">
      <c r="A76" s="11"/>
      <c r="B76" s="48"/>
      <c r="C76" s="23"/>
      <c r="D76" s="23"/>
      <c r="E76" s="23"/>
      <c r="F76" s="23"/>
      <c r="G76" s="23"/>
      <c r="H76" s="23"/>
      <c r="I76" s="23"/>
      <c r="J76" s="12" t="s">
        <v>21</v>
      </c>
      <c r="L76" s="81" t="s">
        <v>222</v>
      </c>
      <c r="M76" s="81"/>
      <c r="N76" s="81" t="s">
        <v>221</v>
      </c>
      <c r="O76" s="81"/>
      <c r="P76" s="81"/>
      <c r="Q76" s="81" t="str">
        <f>+L76</f>
        <v>31.03.2007</v>
      </c>
      <c r="R76" s="81"/>
      <c r="S76" s="81" t="str">
        <f>+N76</f>
        <v>31.03.2006</v>
      </c>
      <c r="T76" s="81"/>
    </row>
    <row r="77" spans="1:20" ht="12.75" customHeight="1">
      <c r="A77" s="11"/>
      <c r="B77" s="243" t="s">
        <v>128</v>
      </c>
      <c r="C77" s="190"/>
      <c r="D77" s="190"/>
      <c r="E77" s="190"/>
      <c r="F77" s="23"/>
      <c r="G77" s="23"/>
      <c r="H77" s="23"/>
      <c r="I77" s="23"/>
      <c r="L77" s="96" t="s">
        <v>144</v>
      </c>
      <c r="M77" s="23"/>
      <c r="N77" s="96" t="s">
        <v>144</v>
      </c>
      <c r="O77" s="23"/>
      <c r="P77" s="23"/>
      <c r="Q77" s="96" t="s">
        <v>144</v>
      </c>
      <c r="R77" s="96"/>
      <c r="S77" s="96" t="s">
        <v>144</v>
      </c>
      <c r="T77" s="96"/>
    </row>
    <row r="78" spans="1:20" ht="12.75" customHeight="1">
      <c r="A78" s="11"/>
      <c r="B78" s="189" t="s">
        <v>129</v>
      </c>
      <c r="C78" s="190"/>
      <c r="D78" s="190"/>
      <c r="E78" s="190"/>
      <c r="F78" s="23"/>
      <c r="G78" s="23"/>
      <c r="H78" s="23"/>
      <c r="I78" s="23"/>
      <c r="L78" s="50">
        <v>2476</v>
      </c>
      <c r="M78" s="23"/>
      <c r="N78" s="50">
        <v>2569</v>
      </c>
      <c r="O78" s="23"/>
      <c r="P78" s="23"/>
      <c r="Q78" s="50">
        <v>2476</v>
      </c>
      <c r="R78" s="50"/>
      <c r="S78" s="20">
        <v>2569</v>
      </c>
      <c r="T78" s="20"/>
    </row>
    <row r="79" spans="1:20" ht="12.75" customHeight="1">
      <c r="A79" s="11"/>
      <c r="B79" s="189" t="s">
        <v>131</v>
      </c>
      <c r="C79" s="190"/>
      <c r="D79" s="190"/>
      <c r="E79" s="190"/>
      <c r="F79" s="23"/>
      <c r="G79" s="23"/>
      <c r="H79" s="23"/>
      <c r="I79" s="23"/>
      <c r="L79" s="50">
        <v>78</v>
      </c>
      <c r="M79" s="23"/>
      <c r="N79" s="50">
        <v>91</v>
      </c>
      <c r="O79" s="23"/>
      <c r="P79" s="23"/>
      <c r="Q79" s="50">
        <v>78</v>
      </c>
      <c r="R79" s="50"/>
      <c r="S79" s="20">
        <v>91</v>
      </c>
      <c r="T79" s="20"/>
    </row>
    <row r="80" spans="1:20" ht="13.5" customHeight="1">
      <c r="A80" s="11"/>
      <c r="B80" s="111" t="s">
        <v>130</v>
      </c>
      <c r="C80" s="151"/>
      <c r="D80" s="151"/>
      <c r="E80" s="151"/>
      <c r="F80" s="23"/>
      <c r="G80" s="23"/>
      <c r="H80" s="23"/>
      <c r="I80" s="23"/>
      <c r="L80" s="69">
        <v>-68</v>
      </c>
      <c r="M80" s="23"/>
      <c r="N80" s="69">
        <v>-90</v>
      </c>
      <c r="O80" s="23"/>
      <c r="P80" s="23"/>
      <c r="Q80" s="69">
        <v>-68</v>
      </c>
      <c r="R80" s="65"/>
      <c r="S80" s="20">
        <v>-90</v>
      </c>
      <c r="T80" s="20"/>
    </row>
    <row r="81" spans="1:22" ht="13.5" thickBot="1">
      <c r="A81" s="11"/>
      <c r="B81" s="189" t="s">
        <v>28</v>
      </c>
      <c r="C81" s="189"/>
      <c r="D81" s="189"/>
      <c r="E81" s="189"/>
      <c r="F81" s="23"/>
      <c r="G81" s="23"/>
      <c r="H81" s="23"/>
      <c r="I81" s="23"/>
      <c r="L81" s="54">
        <f>SUM(L78:L80)</f>
        <v>2486</v>
      </c>
      <c r="M81" s="23"/>
      <c r="N81" s="54">
        <f>SUM(N78:N80)</f>
        <v>2570</v>
      </c>
      <c r="O81" s="23"/>
      <c r="P81" s="125"/>
      <c r="Q81" s="54">
        <f>SUM(Q78:Q80)</f>
        <v>2486</v>
      </c>
      <c r="R81" s="50"/>
      <c r="S81" s="54">
        <f>SUM(S78:S80)</f>
        <v>2570</v>
      </c>
      <c r="T81" s="64"/>
      <c r="V81" s="39"/>
    </row>
    <row r="82" spans="1:22" ht="12.75">
      <c r="A82" s="11"/>
      <c r="B82" s="68"/>
      <c r="C82" s="68"/>
      <c r="D82" s="68"/>
      <c r="E82" s="68"/>
      <c r="F82" s="23"/>
      <c r="G82" s="23"/>
      <c r="H82" s="23"/>
      <c r="I82" s="23"/>
      <c r="J82" s="23"/>
      <c r="K82" s="23"/>
      <c r="L82" s="52"/>
      <c r="M82" s="52"/>
      <c r="N82" s="52"/>
      <c r="O82" s="23"/>
      <c r="P82" s="23"/>
      <c r="Q82" s="23"/>
      <c r="R82" s="23"/>
      <c r="V82" s="39"/>
    </row>
    <row r="83" spans="1:20" ht="12.75">
      <c r="A83" s="11"/>
      <c r="B83" s="256" t="s">
        <v>137</v>
      </c>
      <c r="C83" s="257"/>
      <c r="D83" s="257"/>
      <c r="E83" s="257"/>
      <c r="F83" s="257"/>
      <c r="G83" s="257"/>
      <c r="H83" s="257"/>
      <c r="I83" s="257"/>
      <c r="J83" s="257"/>
      <c r="K83" s="257"/>
      <c r="L83" s="257"/>
      <c r="M83" s="257"/>
      <c r="N83" s="257"/>
      <c r="O83" s="257"/>
      <c r="P83" s="257"/>
      <c r="Q83" s="257"/>
      <c r="R83" s="257"/>
      <c r="S83" s="257"/>
      <c r="T83" s="172"/>
    </row>
    <row r="84" ht="12.75">
      <c r="A84" s="13"/>
    </row>
    <row r="85" spans="1:2" ht="12.75">
      <c r="A85" s="11" t="s">
        <v>50</v>
      </c>
      <c r="B85" s="4" t="s">
        <v>246</v>
      </c>
    </row>
    <row r="86" spans="1:20" ht="12.75">
      <c r="A86" s="13"/>
      <c r="B86" s="255" t="s">
        <v>247</v>
      </c>
      <c r="C86" s="255"/>
      <c r="D86" s="255"/>
      <c r="E86" s="255"/>
      <c r="F86" s="255"/>
      <c r="G86" s="255"/>
      <c r="H86" s="255"/>
      <c r="I86" s="255"/>
      <c r="J86" s="255"/>
      <c r="K86" s="255"/>
      <c r="L86" s="255"/>
      <c r="M86" s="255"/>
      <c r="N86" s="255"/>
      <c r="O86" s="255"/>
      <c r="P86" s="255"/>
      <c r="Q86" s="255"/>
      <c r="R86" s="255"/>
      <c r="S86" s="255"/>
      <c r="T86" s="169"/>
    </row>
    <row r="87" spans="1:20" ht="12.75">
      <c r="A87" s="13"/>
      <c r="B87" s="255"/>
      <c r="C87" s="255"/>
      <c r="D87" s="255"/>
      <c r="E87" s="255"/>
      <c r="F87" s="255"/>
      <c r="G87" s="255"/>
      <c r="H87" s="255"/>
      <c r="I87" s="255"/>
      <c r="J87" s="255"/>
      <c r="K87" s="255"/>
      <c r="L87" s="255"/>
      <c r="M87" s="255"/>
      <c r="N87" s="255"/>
      <c r="O87" s="255"/>
      <c r="P87" s="255"/>
      <c r="Q87" s="255"/>
      <c r="R87" s="255"/>
      <c r="S87" s="255"/>
      <c r="T87" s="169"/>
    </row>
    <row r="88" ht="12.75" customHeight="1">
      <c r="A88" s="13"/>
    </row>
    <row r="89" spans="1:2" ht="12.75">
      <c r="A89" s="11" t="s">
        <v>51</v>
      </c>
      <c r="B89" s="4" t="s">
        <v>81</v>
      </c>
    </row>
    <row r="90" spans="1:20" ht="12.75">
      <c r="A90" s="13"/>
      <c r="B90" s="233" t="s">
        <v>209</v>
      </c>
      <c r="C90" s="233"/>
      <c r="D90" s="233"/>
      <c r="E90" s="233"/>
      <c r="F90" s="233"/>
      <c r="G90" s="233"/>
      <c r="H90" s="233"/>
      <c r="I90" s="233"/>
      <c r="J90" s="233"/>
      <c r="K90" s="233"/>
      <c r="L90" s="233"/>
      <c r="M90" s="233"/>
      <c r="N90" s="233"/>
      <c r="O90" s="233"/>
      <c r="P90" s="233"/>
      <c r="Q90" s="233"/>
      <c r="R90" s="233"/>
      <c r="S90" s="233"/>
      <c r="T90" s="19"/>
    </row>
    <row r="91" spans="1:20" ht="12.75">
      <c r="A91" s="13"/>
      <c r="B91" s="233"/>
      <c r="C91" s="233"/>
      <c r="D91" s="233"/>
      <c r="E91" s="233"/>
      <c r="F91" s="233"/>
      <c r="G91" s="233"/>
      <c r="H91" s="233"/>
      <c r="I91" s="233"/>
      <c r="J91" s="233"/>
      <c r="K91" s="233"/>
      <c r="L91" s="233"/>
      <c r="M91" s="233"/>
      <c r="N91" s="233"/>
      <c r="O91" s="233"/>
      <c r="P91" s="233"/>
      <c r="Q91" s="233"/>
      <c r="R91" s="233"/>
      <c r="S91" s="233"/>
      <c r="T91" s="19"/>
    </row>
    <row r="92" spans="1:20" ht="12.75">
      <c r="A92" s="13"/>
      <c r="C92" s="32"/>
      <c r="D92" s="32"/>
      <c r="E92" s="32"/>
      <c r="F92" s="32"/>
      <c r="G92" s="32"/>
      <c r="H92" s="32"/>
      <c r="I92" s="32"/>
      <c r="J92" s="32"/>
      <c r="K92" s="32"/>
      <c r="L92" s="32"/>
      <c r="M92" s="32"/>
      <c r="N92" s="32"/>
      <c r="O92" s="32"/>
      <c r="P92" s="32"/>
      <c r="Q92" s="32"/>
      <c r="R92" s="32"/>
      <c r="S92" s="32"/>
      <c r="T92" s="32"/>
    </row>
    <row r="93" spans="1:2" ht="12.75">
      <c r="A93" s="11" t="s">
        <v>52</v>
      </c>
      <c r="B93" s="4" t="s">
        <v>82</v>
      </c>
    </row>
    <row r="94" spans="1:2" ht="12.75">
      <c r="A94" s="13"/>
      <c r="B94" s="12" t="s">
        <v>83</v>
      </c>
    </row>
    <row r="95" ht="12.75">
      <c r="A95" s="13"/>
    </row>
    <row r="96" spans="1:2" ht="12.75">
      <c r="A96" s="11" t="s">
        <v>53</v>
      </c>
      <c r="B96" s="4" t="s">
        <v>54</v>
      </c>
    </row>
    <row r="97" spans="1:2" ht="12.75">
      <c r="A97" s="13"/>
      <c r="B97" s="12" t="s">
        <v>118</v>
      </c>
    </row>
    <row r="98" ht="12.75">
      <c r="A98" s="13"/>
    </row>
    <row r="99" spans="1:20" ht="12.75">
      <c r="A99" s="11" t="s">
        <v>55</v>
      </c>
      <c r="B99" s="4" t="s">
        <v>56</v>
      </c>
      <c r="S99" s="13"/>
      <c r="T99" s="13"/>
    </row>
    <row r="100" spans="1:20" ht="12.75">
      <c r="A100" s="11"/>
      <c r="B100" s="4"/>
      <c r="Q100" s="80" t="s">
        <v>180</v>
      </c>
      <c r="S100" s="80" t="s">
        <v>180</v>
      </c>
      <c r="T100" s="80"/>
    </row>
    <row r="101" spans="1:32" s="23" customFormat="1" ht="12.75">
      <c r="A101" s="41"/>
      <c r="B101" s="59"/>
      <c r="Q101" s="96" t="s">
        <v>222</v>
      </c>
      <c r="R101" s="57"/>
      <c r="S101" s="97" t="s">
        <v>203</v>
      </c>
      <c r="T101" s="97"/>
      <c r="U101" s="52"/>
      <c r="V101" s="52"/>
      <c r="W101" s="52"/>
      <c r="X101" s="52"/>
      <c r="Y101" s="52"/>
      <c r="Z101" s="52"/>
      <c r="AA101" s="52"/>
      <c r="AB101" s="52"/>
      <c r="AC101" s="52"/>
      <c r="AD101" s="52"/>
      <c r="AE101" s="52"/>
      <c r="AF101" s="52"/>
    </row>
    <row r="102" spans="1:32" s="23" customFormat="1" ht="12.75">
      <c r="A102" s="41"/>
      <c r="B102" s="59"/>
      <c r="Q102" s="96" t="s">
        <v>144</v>
      </c>
      <c r="R102" s="57"/>
      <c r="S102" s="96" t="s">
        <v>144</v>
      </c>
      <c r="T102" s="96"/>
      <c r="U102" s="52"/>
      <c r="V102" s="52"/>
      <c r="W102" s="52"/>
      <c r="X102" s="52"/>
      <c r="Y102" s="52"/>
      <c r="Z102" s="52"/>
      <c r="AA102" s="52"/>
      <c r="AB102" s="52"/>
      <c r="AC102" s="52"/>
      <c r="AD102" s="52"/>
      <c r="AE102" s="52"/>
      <c r="AF102" s="52"/>
    </row>
    <row r="103" spans="1:32" s="23" customFormat="1" ht="12.75">
      <c r="A103" s="41"/>
      <c r="B103" s="59"/>
      <c r="Q103" s="47"/>
      <c r="R103" s="57"/>
      <c r="U103" s="52"/>
      <c r="V103" s="52"/>
      <c r="W103" s="52"/>
      <c r="X103" s="52"/>
      <c r="Y103" s="52"/>
      <c r="Z103" s="52"/>
      <c r="AA103" s="52"/>
      <c r="AB103" s="52"/>
      <c r="AC103" s="52"/>
      <c r="AD103" s="52"/>
      <c r="AE103" s="52"/>
      <c r="AF103" s="52"/>
    </row>
    <row r="104" spans="1:32" s="23" customFormat="1" ht="12.75">
      <c r="A104" s="47"/>
      <c r="B104" s="23" t="s">
        <v>104</v>
      </c>
      <c r="Q104" s="46"/>
      <c r="R104" s="46"/>
      <c r="U104" s="52"/>
      <c r="V104" s="52"/>
      <c r="W104" s="52"/>
      <c r="X104" s="52"/>
      <c r="Y104" s="52"/>
      <c r="Z104" s="52"/>
      <c r="AA104" s="52"/>
      <c r="AB104" s="52"/>
      <c r="AC104" s="52"/>
      <c r="AD104" s="52"/>
      <c r="AE104" s="52"/>
      <c r="AF104" s="52"/>
    </row>
    <row r="105" spans="1:32" s="23" customFormat="1" ht="13.5" thickBot="1">
      <c r="A105" s="47"/>
      <c r="C105" s="23" t="s">
        <v>105</v>
      </c>
      <c r="P105" s="116"/>
      <c r="Q105" s="106">
        <v>156</v>
      </c>
      <c r="R105" s="60"/>
      <c r="S105" s="106">
        <v>156</v>
      </c>
      <c r="T105" s="64"/>
      <c r="U105" s="52"/>
      <c r="V105" s="52"/>
      <c r="W105" s="52"/>
      <c r="X105" s="52"/>
      <c r="Y105" s="52"/>
      <c r="Z105" s="52"/>
      <c r="AA105" s="52"/>
      <c r="AB105" s="52"/>
      <c r="AC105" s="52"/>
      <c r="AD105" s="52"/>
      <c r="AE105" s="52"/>
      <c r="AF105" s="52"/>
    </row>
    <row r="106" spans="1:32" s="23" customFormat="1" ht="12.75">
      <c r="A106" s="41" t="s">
        <v>57</v>
      </c>
      <c r="B106" s="48" t="s">
        <v>250</v>
      </c>
      <c r="Q106" s="46"/>
      <c r="R106" s="46"/>
      <c r="S106" s="46"/>
      <c r="T106" s="46"/>
      <c r="U106" s="52"/>
      <c r="V106" s="52"/>
      <c r="W106" s="52"/>
      <c r="X106" s="52"/>
      <c r="Y106" s="52"/>
      <c r="Z106" s="52"/>
      <c r="AA106" s="52"/>
      <c r="AB106" s="52"/>
      <c r="AC106" s="52"/>
      <c r="AD106" s="52"/>
      <c r="AE106" s="52"/>
      <c r="AF106" s="52"/>
    </row>
    <row r="107" spans="1:32" s="23" customFormat="1" ht="12.75">
      <c r="A107" s="47"/>
      <c r="B107" s="23" t="s">
        <v>264</v>
      </c>
      <c r="Q107" s="46"/>
      <c r="R107" s="46"/>
      <c r="S107" s="46"/>
      <c r="T107" s="46"/>
      <c r="U107" s="52"/>
      <c r="V107" s="52"/>
      <c r="W107" s="52"/>
      <c r="X107" s="52"/>
      <c r="Y107" s="52"/>
      <c r="Z107" s="52"/>
      <c r="AA107" s="52"/>
      <c r="AB107" s="52"/>
      <c r="AC107" s="52"/>
      <c r="AD107" s="52"/>
      <c r="AE107" s="52"/>
      <c r="AF107" s="52"/>
    </row>
    <row r="108" spans="1:32" s="23" customFormat="1" ht="12.75">
      <c r="A108" s="47"/>
      <c r="Q108" s="46"/>
      <c r="R108" s="46"/>
      <c r="S108" s="46"/>
      <c r="T108" s="46"/>
      <c r="U108" s="52"/>
      <c r="V108" s="52"/>
      <c r="W108" s="52"/>
      <c r="X108" s="52"/>
      <c r="Y108" s="52"/>
      <c r="Z108" s="52"/>
      <c r="AA108" s="52"/>
      <c r="AB108" s="52"/>
      <c r="AC108" s="52"/>
      <c r="AD108" s="52"/>
      <c r="AE108" s="52"/>
      <c r="AF108" s="52"/>
    </row>
    <row r="109" spans="1:32" s="23" customFormat="1" ht="12.75">
      <c r="A109" s="47"/>
      <c r="L109" s="211" t="s">
        <v>8</v>
      </c>
      <c r="M109" s="211"/>
      <c r="N109" s="211"/>
      <c r="O109" s="1"/>
      <c r="P109" s="211" t="s">
        <v>9</v>
      </c>
      <c r="Q109" s="211"/>
      <c r="R109" s="211"/>
      <c r="S109" s="211"/>
      <c r="T109" s="1"/>
      <c r="U109" s="52"/>
      <c r="V109" s="52"/>
      <c r="W109" s="52"/>
      <c r="X109" s="52"/>
      <c r="Y109" s="52"/>
      <c r="Z109" s="52"/>
      <c r="AA109" s="52"/>
      <c r="AB109" s="52"/>
      <c r="AC109" s="52"/>
      <c r="AD109" s="52"/>
      <c r="AE109" s="52"/>
      <c r="AF109" s="52"/>
    </row>
    <row r="110" spans="1:32" s="23" customFormat="1" ht="51">
      <c r="A110" s="47"/>
      <c r="L110" s="102" t="s">
        <v>10</v>
      </c>
      <c r="M110" s="1"/>
      <c r="N110" s="102" t="s">
        <v>155</v>
      </c>
      <c r="O110" s="1"/>
      <c r="P110" s="227" t="s">
        <v>11</v>
      </c>
      <c r="Q110" s="227"/>
      <c r="R110" s="1"/>
      <c r="S110" s="102" t="s">
        <v>156</v>
      </c>
      <c r="T110" s="102"/>
      <c r="U110" s="52"/>
      <c r="V110" s="52"/>
      <c r="W110" s="52"/>
      <c r="X110" s="52"/>
      <c r="Y110" s="52"/>
      <c r="Z110" s="52"/>
      <c r="AA110" s="52"/>
      <c r="AB110" s="52"/>
      <c r="AC110" s="52"/>
      <c r="AD110" s="52"/>
      <c r="AE110" s="52"/>
      <c r="AF110" s="52"/>
    </row>
    <row r="111" spans="1:32" s="23" customFormat="1" ht="12.75">
      <c r="A111" s="47"/>
      <c r="L111" s="81" t="s">
        <v>222</v>
      </c>
      <c r="M111" s="81"/>
      <c r="N111" s="81" t="s">
        <v>221</v>
      </c>
      <c r="O111" s="81"/>
      <c r="P111" s="81"/>
      <c r="Q111" s="81" t="str">
        <f>+L111</f>
        <v>31.03.2007</v>
      </c>
      <c r="R111" s="81"/>
      <c r="S111" s="81" t="str">
        <f>+N111</f>
        <v>31.03.2006</v>
      </c>
      <c r="T111" s="81"/>
      <c r="U111" s="52"/>
      <c r="V111" s="52"/>
      <c r="W111" s="52"/>
      <c r="X111" s="52"/>
      <c r="Y111" s="52"/>
      <c r="Z111" s="52"/>
      <c r="AA111" s="52"/>
      <c r="AB111" s="52"/>
      <c r="AC111" s="52"/>
      <c r="AD111" s="52"/>
      <c r="AE111" s="52"/>
      <c r="AF111" s="52"/>
    </row>
    <row r="112" spans="1:32" s="23" customFormat="1" ht="12.75">
      <c r="A112" s="47"/>
      <c r="L112" s="96" t="s">
        <v>144</v>
      </c>
      <c r="N112" s="96" t="s">
        <v>144</v>
      </c>
      <c r="Q112" s="96" t="s">
        <v>144</v>
      </c>
      <c r="R112" s="96"/>
      <c r="S112" s="96" t="s">
        <v>144</v>
      </c>
      <c r="T112" s="96"/>
      <c r="U112" s="52"/>
      <c r="V112" s="52"/>
      <c r="W112" s="52"/>
      <c r="X112" s="52"/>
      <c r="Y112" s="52"/>
      <c r="Z112" s="52"/>
      <c r="AA112" s="52"/>
      <c r="AB112" s="52"/>
      <c r="AC112" s="52"/>
      <c r="AD112" s="52"/>
      <c r="AE112" s="52"/>
      <c r="AF112" s="52"/>
    </row>
    <row r="113" spans="1:32" s="23" customFormat="1" ht="12.75">
      <c r="A113" s="47"/>
      <c r="B113" s="23" t="s">
        <v>255</v>
      </c>
      <c r="L113" s="96"/>
      <c r="N113" s="96"/>
      <c r="Q113" s="96"/>
      <c r="R113" s="96"/>
      <c r="S113" s="96"/>
      <c r="T113" s="96"/>
      <c r="U113" s="52"/>
      <c r="V113" s="52"/>
      <c r="W113" s="52"/>
      <c r="X113" s="52"/>
      <c r="Y113" s="52"/>
      <c r="Z113" s="52"/>
      <c r="AA113" s="52"/>
      <c r="AB113" s="52"/>
      <c r="AC113" s="52"/>
      <c r="AD113" s="52"/>
      <c r="AE113" s="52"/>
      <c r="AF113" s="52"/>
    </row>
    <row r="114" spans="1:32" s="23" customFormat="1" ht="12.75">
      <c r="A114" s="47"/>
      <c r="B114" s="23" t="s">
        <v>256</v>
      </c>
      <c r="L114" s="96"/>
      <c r="N114" s="96"/>
      <c r="Q114" s="96"/>
      <c r="R114" s="96"/>
      <c r="S114" s="96"/>
      <c r="T114" s="96"/>
      <c r="U114" s="52"/>
      <c r="V114" s="52"/>
      <c r="W114" s="52"/>
      <c r="X114" s="52"/>
      <c r="Y114" s="52"/>
      <c r="Z114" s="52"/>
      <c r="AA114" s="52"/>
      <c r="AB114" s="52"/>
      <c r="AC114" s="52"/>
      <c r="AD114" s="52"/>
      <c r="AE114" s="52"/>
      <c r="AF114" s="52"/>
    </row>
    <row r="115" spans="1:32" s="23" customFormat="1" ht="12.75">
      <c r="A115" s="47"/>
      <c r="C115" s="178" t="s">
        <v>251</v>
      </c>
      <c r="L115" s="50">
        <v>0</v>
      </c>
      <c r="M115" s="184" t="s">
        <v>253</v>
      </c>
      <c r="N115" s="50">
        <v>0</v>
      </c>
      <c r="O115" s="184"/>
      <c r="Q115" s="50">
        <v>0</v>
      </c>
      <c r="R115" s="184" t="s">
        <v>253</v>
      </c>
      <c r="S115" s="20">
        <v>0</v>
      </c>
      <c r="T115" s="184"/>
      <c r="U115" s="52"/>
      <c r="V115" s="52"/>
      <c r="W115" s="52"/>
      <c r="X115" s="52"/>
      <c r="Y115" s="52"/>
      <c r="Z115" s="52"/>
      <c r="AA115" s="52"/>
      <c r="AB115" s="52"/>
      <c r="AC115" s="52"/>
      <c r="AD115" s="52"/>
      <c r="AE115" s="52"/>
      <c r="AF115" s="52"/>
    </row>
    <row r="116" spans="1:32" s="23" customFormat="1" ht="12.75">
      <c r="A116" s="47"/>
      <c r="C116" s="178" t="s">
        <v>252</v>
      </c>
      <c r="L116" s="50">
        <v>2</v>
      </c>
      <c r="N116" s="50">
        <v>0</v>
      </c>
      <c r="Q116" s="50">
        <v>2</v>
      </c>
      <c r="R116" s="50"/>
      <c r="S116" s="20">
        <v>0</v>
      </c>
      <c r="T116" s="20"/>
      <c r="U116" s="52"/>
      <c r="V116" s="52"/>
      <c r="W116" s="52"/>
      <c r="X116" s="52"/>
      <c r="Y116" s="52"/>
      <c r="Z116" s="52"/>
      <c r="AA116" s="52"/>
      <c r="AB116" s="52"/>
      <c r="AC116" s="52"/>
      <c r="AD116" s="52"/>
      <c r="AE116" s="52"/>
      <c r="AF116" s="52"/>
    </row>
    <row r="117" spans="1:32" s="23" customFormat="1" ht="13.5" thickBot="1">
      <c r="A117" s="47"/>
      <c r="L117" s="54">
        <f>SUM(L115:L116)</f>
        <v>2</v>
      </c>
      <c r="N117" s="54">
        <f>SUM(N115:N116)</f>
        <v>0</v>
      </c>
      <c r="P117" s="125"/>
      <c r="Q117" s="54">
        <f>SUM(Q115:Q116)</f>
        <v>2</v>
      </c>
      <c r="R117" s="50"/>
      <c r="S117" s="54">
        <f>SUM(S115:S116)</f>
        <v>0</v>
      </c>
      <c r="T117" s="64"/>
      <c r="U117" s="52"/>
      <c r="V117" s="52"/>
      <c r="W117" s="52"/>
      <c r="X117" s="52"/>
      <c r="Y117" s="52"/>
      <c r="Z117" s="52"/>
      <c r="AA117" s="52"/>
      <c r="AB117" s="52"/>
      <c r="AC117" s="52"/>
      <c r="AD117" s="52"/>
      <c r="AE117" s="52"/>
      <c r="AF117" s="52"/>
    </row>
    <row r="118" spans="1:32" s="23" customFormat="1" ht="12.75">
      <c r="A118" s="47"/>
      <c r="Q118" s="46"/>
      <c r="R118" s="46"/>
      <c r="S118" s="46"/>
      <c r="T118" s="46"/>
      <c r="U118" s="52"/>
      <c r="V118" s="52"/>
      <c r="W118" s="52"/>
      <c r="X118" s="52"/>
      <c r="Y118" s="52"/>
      <c r="Z118" s="52"/>
      <c r="AA118" s="52"/>
      <c r="AB118" s="52"/>
      <c r="AC118" s="52"/>
      <c r="AD118" s="52"/>
      <c r="AE118" s="52"/>
      <c r="AF118" s="52"/>
    </row>
    <row r="119" spans="1:32" s="23" customFormat="1" ht="12.75">
      <c r="A119" s="47"/>
      <c r="B119" s="184" t="s">
        <v>253</v>
      </c>
      <c r="C119" s="23" t="s">
        <v>254</v>
      </c>
      <c r="Q119" s="46"/>
      <c r="R119" s="46"/>
      <c r="S119" s="46"/>
      <c r="T119" s="46"/>
      <c r="U119" s="52"/>
      <c r="V119" s="52"/>
      <c r="W119" s="52"/>
      <c r="X119" s="52"/>
      <c r="Y119" s="52"/>
      <c r="Z119" s="52"/>
      <c r="AA119" s="52"/>
      <c r="AB119" s="52"/>
      <c r="AC119" s="52"/>
      <c r="AD119" s="52"/>
      <c r="AE119" s="52"/>
      <c r="AF119" s="52"/>
    </row>
    <row r="120" spans="1:32" s="23" customFormat="1" ht="12.75">
      <c r="A120" s="47"/>
      <c r="Q120" s="46"/>
      <c r="R120" s="46"/>
      <c r="S120" s="46"/>
      <c r="T120" s="46"/>
      <c r="U120" s="52"/>
      <c r="V120" s="52"/>
      <c r="W120" s="52"/>
      <c r="X120" s="52"/>
      <c r="Y120" s="52"/>
      <c r="Z120" s="52"/>
      <c r="AA120" s="52"/>
      <c r="AB120" s="52"/>
      <c r="AC120" s="52"/>
      <c r="AD120" s="52"/>
      <c r="AE120" s="52"/>
      <c r="AF120" s="52"/>
    </row>
    <row r="121" spans="1:32" s="23" customFormat="1" ht="12.75">
      <c r="A121" s="47"/>
      <c r="B121" s="197" t="s">
        <v>265</v>
      </c>
      <c r="C121" s="197"/>
      <c r="D121" s="197"/>
      <c r="E121" s="197"/>
      <c r="F121" s="197"/>
      <c r="G121" s="197"/>
      <c r="H121" s="197"/>
      <c r="I121" s="197"/>
      <c r="J121" s="197"/>
      <c r="K121" s="197"/>
      <c r="L121" s="197"/>
      <c r="M121" s="197"/>
      <c r="N121" s="197"/>
      <c r="O121" s="197"/>
      <c r="P121" s="197"/>
      <c r="Q121" s="197"/>
      <c r="R121" s="197"/>
      <c r="S121" s="197"/>
      <c r="T121" s="46"/>
      <c r="U121" s="52"/>
      <c r="V121" s="52"/>
      <c r="W121" s="52"/>
      <c r="X121" s="52"/>
      <c r="Y121" s="52"/>
      <c r="Z121" s="52"/>
      <c r="AA121" s="52"/>
      <c r="AB121" s="52"/>
      <c r="AC121" s="52"/>
      <c r="AD121" s="52"/>
      <c r="AE121" s="52"/>
      <c r="AF121" s="52"/>
    </row>
    <row r="122" spans="1:32" s="23" customFormat="1" ht="12.75">
      <c r="A122" s="47"/>
      <c r="B122" s="197"/>
      <c r="C122" s="197"/>
      <c r="D122" s="197"/>
      <c r="E122" s="197"/>
      <c r="F122" s="197"/>
      <c r="G122" s="197"/>
      <c r="H122" s="197"/>
      <c r="I122" s="197"/>
      <c r="J122" s="197"/>
      <c r="K122" s="197"/>
      <c r="L122" s="197"/>
      <c r="M122" s="197"/>
      <c r="N122" s="197"/>
      <c r="O122" s="197"/>
      <c r="P122" s="197"/>
      <c r="Q122" s="197"/>
      <c r="R122" s="197"/>
      <c r="S122" s="197"/>
      <c r="T122" s="46"/>
      <c r="U122" s="52"/>
      <c r="V122" s="52"/>
      <c r="W122" s="52"/>
      <c r="X122" s="52"/>
      <c r="Y122" s="52"/>
      <c r="Z122" s="52"/>
      <c r="AA122" s="52"/>
      <c r="AB122" s="52"/>
      <c r="AC122" s="52"/>
      <c r="AD122" s="52"/>
      <c r="AE122" s="52"/>
      <c r="AF122" s="52"/>
    </row>
    <row r="123" spans="1:32" s="23" customFormat="1" ht="12.75">
      <c r="A123" s="47"/>
      <c r="Q123" s="46"/>
      <c r="R123" s="46"/>
      <c r="S123" s="46"/>
      <c r="T123" s="46"/>
      <c r="U123" s="52"/>
      <c r="V123" s="52"/>
      <c r="W123" s="52"/>
      <c r="X123" s="52"/>
      <c r="Y123" s="52"/>
      <c r="Z123" s="52"/>
      <c r="AA123" s="52"/>
      <c r="AB123" s="52"/>
      <c r="AC123" s="52"/>
      <c r="AD123" s="52"/>
      <c r="AE123" s="52"/>
      <c r="AF123" s="52"/>
    </row>
    <row r="124" spans="1:32" s="23" customFormat="1" ht="12.75">
      <c r="A124" s="41" t="s">
        <v>58</v>
      </c>
      <c r="B124" s="48" t="s">
        <v>59</v>
      </c>
      <c r="Q124" s="57"/>
      <c r="R124" s="46"/>
      <c r="S124" s="46"/>
      <c r="T124" s="46"/>
      <c r="U124" s="52"/>
      <c r="V124" s="52"/>
      <c r="W124" s="52"/>
      <c r="X124" s="52"/>
      <c r="Y124" s="52"/>
      <c r="Z124" s="52"/>
      <c r="AA124" s="52"/>
      <c r="AB124" s="52"/>
      <c r="AC124" s="52"/>
      <c r="AD124" s="52"/>
      <c r="AE124" s="52"/>
      <c r="AF124" s="52"/>
    </row>
    <row r="125" spans="1:32" s="23" customFormat="1" ht="12.75">
      <c r="A125" s="41"/>
      <c r="B125" s="48"/>
      <c r="Q125" s="80" t="s">
        <v>180</v>
      </c>
      <c r="R125" s="46"/>
      <c r="S125" s="80" t="s">
        <v>180</v>
      </c>
      <c r="T125" s="80"/>
      <c r="U125" s="52"/>
      <c r="V125" s="52"/>
      <c r="W125" s="52"/>
      <c r="X125" s="52"/>
      <c r="Y125" s="52"/>
      <c r="Z125" s="52"/>
      <c r="AA125" s="52"/>
      <c r="AB125" s="52"/>
      <c r="AC125" s="52"/>
      <c r="AD125" s="52"/>
      <c r="AE125" s="52"/>
      <c r="AF125" s="52"/>
    </row>
    <row r="126" spans="1:32" s="23" customFormat="1" ht="12.75">
      <c r="A126" s="47"/>
      <c r="O126" s="47"/>
      <c r="P126" s="47"/>
      <c r="Q126" s="96" t="s">
        <v>222</v>
      </c>
      <c r="R126" s="47"/>
      <c r="S126" s="97" t="s">
        <v>203</v>
      </c>
      <c r="T126" s="97"/>
      <c r="U126" s="52"/>
      <c r="V126" s="52"/>
      <c r="W126" s="52"/>
      <c r="X126" s="52"/>
      <c r="Y126" s="52"/>
      <c r="Z126" s="52"/>
      <c r="AA126" s="52"/>
      <c r="AB126" s="52"/>
      <c r="AC126" s="52"/>
      <c r="AD126" s="52"/>
      <c r="AE126" s="52"/>
      <c r="AF126" s="52"/>
    </row>
    <row r="127" spans="1:32" s="23" customFormat="1" ht="12.75">
      <c r="A127" s="47"/>
      <c r="O127" s="47"/>
      <c r="P127" s="47"/>
      <c r="Q127" s="96" t="s">
        <v>144</v>
      </c>
      <c r="R127" s="47"/>
      <c r="S127" s="96" t="s">
        <v>144</v>
      </c>
      <c r="T127" s="96"/>
      <c r="U127" s="52"/>
      <c r="V127" s="52"/>
      <c r="W127" s="52"/>
      <c r="X127" s="52"/>
      <c r="Y127" s="52"/>
      <c r="Z127" s="52"/>
      <c r="AA127" s="52"/>
      <c r="AB127" s="52"/>
      <c r="AC127" s="52"/>
      <c r="AD127" s="52"/>
      <c r="AE127" s="52"/>
      <c r="AF127" s="52"/>
    </row>
    <row r="128" spans="1:32" s="23" customFormat="1" ht="12.75">
      <c r="A128" s="47"/>
      <c r="O128" s="47"/>
      <c r="P128" s="47"/>
      <c r="Q128" s="57"/>
      <c r="R128" s="57"/>
      <c r="S128" s="46"/>
      <c r="T128" s="46"/>
      <c r="U128" s="52"/>
      <c r="V128" s="52"/>
      <c r="W128" s="52"/>
      <c r="X128" s="52"/>
      <c r="Y128" s="52"/>
      <c r="Z128" s="52"/>
      <c r="AA128" s="52"/>
      <c r="AB128" s="52"/>
      <c r="AC128" s="52"/>
      <c r="AD128" s="52"/>
      <c r="AE128" s="52"/>
      <c r="AF128" s="52"/>
    </row>
    <row r="129" spans="1:32" s="23" customFormat="1" ht="12.75">
      <c r="A129" s="47"/>
      <c r="B129" s="23" t="s">
        <v>123</v>
      </c>
      <c r="O129" s="47"/>
      <c r="P129" s="47"/>
      <c r="Q129" s="49">
        <v>1109</v>
      </c>
      <c r="R129" s="46"/>
      <c r="S129" s="49">
        <v>1261</v>
      </c>
      <c r="T129" s="49"/>
      <c r="U129" s="52"/>
      <c r="V129" s="52"/>
      <c r="W129" s="52"/>
      <c r="X129" s="52"/>
      <c r="Y129" s="52"/>
      <c r="Z129" s="52"/>
      <c r="AA129" s="52"/>
      <c r="AB129" s="52"/>
      <c r="AC129" s="52"/>
      <c r="AD129" s="52"/>
      <c r="AE129" s="52"/>
      <c r="AF129" s="52"/>
    </row>
    <row r="130" spans="1:32" s="23" customFormat="1" ht="12.75">
      <c r="A130" s="47"/>
      <c r="B130" s="61" t="s">
        <v>158</v>
      </c>
      <c r="O130" s="60"/>
      <c r="P130" s="60"/>
      <c r="Q130" s="64"/>
      <c r="R130" s="46"/>
      <c r="S130" s="64"/>
      <c r="T130" s="64"/>
      <c r="U130" s="52"/>
      <c r="V130" s="52"/>
      <c r="W130" s="52"/>
      <c r="X130" s="52"/>
      <c r="Y130" s="52"/>
      <c r="Z130" s="52"/>
      <c r="AA130" s="52"/>
      <c r="AB130" s="52"/>
      <c r="AC130" s="52"/>
      <c r="AD130" s="52"/>
      <c r="AE130" s="52"/>
      <c r="AF130" s="52"/>
    </row>
    <row r="131" spans="1:32" s="23" customFormat="1" ht="12.75">
      <c r="A131" s="47"/>
      <c r="B131" s="61" t="s">
        <v>282</v>
      </c>
      <c r="O131" s="60"/>
      <c r="P131" s="60"/>
      <c r="Q131" s="64">
        <v>8101</v>
      </c>
      <c r="R131" s="46"/>
      <c r="S131" s="64">
        <v>7740</v>
      </c>
      <c r="T131" s="64"/>
      <c r="U131" s="52"/>
      <c r="V131" s="52"/>
      <c r="W131" s="52"/>
      <c r="X131" s="52"/>
      <c r="Y131" s="52"/>
      <c r="Z131" s="52"/>
      <c r="AA131" s="52"/>
      <c r="AB131" s="52"/>
      <c r="AC131" s="52"/>
      <c r="AD131" s="52"/>
      <c r="AE131" s="52"/>
      <c r="AF131" s="52"/>
    </row>
    <row r="132" spans="1:32" s="23" customFormat="1" ht="12.75">
      <c r="A132" s="47"/>
      <c r="B132" s="61" t="s">
        <v>157</v>
      </c>
      <c r="O132" s="60"/>
      <c r="P132" s="175"/>
      <c r="Q132" s="176">
        <v>136</v>
      </c>
      <c r="R132" s="46"/>
      <c r="S132" s="176">
        <v>133</v>
      </c>
      <c r="T132" s="64"/>
      <c r="U132" s="52"/>
      <c r="V132" s="52"/>
      <c r="W132" s="52"/>
      <c r="X132" s="52"/>
      <c r="Y132" s="52"/>
      <c r="Z132" s="52"/>
      <c r="AA132" s="52"/>
      <c r="AB132" s="52"/>
      <c r="AC132" s="52"/>
      <c r="AD132" s="52"/>
      <c r="AE132" s="52"/>
      <c r="AF132" s="52"/>
    </row>
    <row r="133" spans="1:32" s="23" customFormat="1" ht="12.75">
      <c r="A133" s="47"/>
      <c r="B133" s="61"/>
      <c r="O133" s="60"/>
      <c r="P133" s="60"/>
      <c r="Q133" s="64">
        <f>SUM(Q129:Q132)</f>
        <v>9346</v>
      </c>
      <c r="R133" s="46"/>
      <c r="S133" s="64">
        <f>SUM(S129:S132)</f>
        <v>9134</v>
      </c>
      <c r="T133" s="64"/>
      <c r="U133" s="52"/>
      <c r="V133" s="136"/>
      <c r="W133" s="136"/>
      <c r="X133" s="52"/>
      <c r="Y133" s="52"/>
      <c r="Z133" s="52"/>
      <c r="AA133" s="52"/>
      <c r="AB133" s="52"/>
      <c r="AC133" s="52"/>
      <c r="AD133" s="52"/>
      <c r="AE133" s="52"/>
      <c r="AF133" s="52"/>
    </row>
    <row r="134" spans="2:32" s="23" customFormat="1" ht="12.75">
      <c r="B134" s="61" t="s">
        <v>248</v>
      </c>
      <c r="Q134" s="46"/>
      <c r="R134" s="46"/>
      <c r="S134" s="46"/>
      <c r="T134" s="46"/>
      <c r="U134" s="52"/>
      <c r="V134" s="52"/>
      <c r="W134" s="52"/>
      <c r="X134" s="52"/>
      <c r="Y134" s="52"/>
      <c r="Z134" s="52"/>
      <c r="AA134" s="52"/>
      <c r="AB134" s="52"/>
      <c r="AC134" s="52"/>
      <c r="AD134" s="52"/>
      <c r="AE134" s="52"/>
      <c r="AF134" s="52"/>
    </row>
    <row r="135" spans="2:32" s="23" customFormat="1" ht="12.75">
      <c r="B135" s="61" t="s">
        <v>249</v>
      </c>
      <c r="Q135" s="20">
        <v>-136</v>
      </c>
      <c r="R135" s="46"/>
      <c r="S135" s="20">
        <v>-133</v>
      </c>
      <c r="T135" s="20"/>
      <c r="U135" s="52"/>
      <c r="V135" s="52"/>
      <c r="W135" s="52"/>
      <c r="X135" s="52"/>
      <c r="Y135" s="52"/>
      <c r="Z135" s="52"/>
      <c r="AA135" s="52"/>
      <c r="AB135" s="52"/>
      <c r="AC135" s="52"/>
      <c r="AD135" s="52"/>
      <c r="AE135" s="52"/>
      <c r="AF135" s="52"/>
    </row>
    <row r="136" spans="16:32" s="23" customFormat="1" ht="13.5" thickBot="1">
      <c r="P136" s="125"/>
      <c r="Q136" s="177">
        <f>SUM(Q133:Q135)</f>
        <v>9210</v>
      </c>
      <c r="R136" s="46"/>
      <c r="S136" s="177">
        <f>SUM(S133:S135)</f>
        <v>9001</v>
      </c>
      <c r="T136" s="35"/>
      <c r="U136" s="52"/>
      <c r="V136" s="52"/>
      <c r="W136" s="52"/>
      <c r="X136" s="52"/>
      <c r="Y136" s="52"/>
      <c r="Z136" s="52"/>
      <c r="AA136" s="52"/>
      <c r="AB136" s="52"/>
      <c r="AC136" s="52"/>
      <c r="AD136" s="52"/>
      <c r="AE136" s="52"/>
      <c r="AF136" s="52"/>
    </row>
    <row r="137" spans="17:32" s="23" customFormat="1" ht="12.75">
      <c r="Q137" s="46"/>
      <c r="R137" s="46"/>
      <c r="S137" s="46"/>
      <c r="T137" s="46"/>
      <c r="U137" s="52"/>
      <c r="V137" s="52"/>
      <c r="W137" s="52"/>
      <c r="X137" s="52"/>
      <c r="Y137" s="52"/>
      <c r="Z137" s="52"/>
      <c r="AA137" s="52"/>
      <c r="AB137" s="52"/>
      <c r="AC137" s="52"/>
      <c r="AD137" s="52"/>
      <c r="AE137" s="52"/>
      <c r="AF137" s="52"/>
    </row>
    <row r="138" spans="17:32" s="23" customFormat="1" ht="12.75">
      <c r="Q138" s="46"/>
      <c r="R138" s="46"/>
      <c r="S138" s="46"/>
      <c r="T138" s="46"/>
      <c r="U138" s="52"/>
      <c r="V138" s="52"/>
      <c r="W138" s="52"/>
      <c r="X138" s="52"/>
      <c r="Y138" s="52"/>
      <c r="Z138" s="52"/>
      <c r="AA138" s="52"/>
      <c r="AB138" s="52"/>
      <c r="AC138" s="52"/>
      <c r="AD138" s="52"/>
      <c r="AE138" s="52"/>
      <c r="AF138" s="52"/>
    </row>
    <row r="139" spans="1:20" ht="12.75">
      <c r="A139" s="11" t="s">
        <v>60</v>
      </c>
      <c r="B139" s="234" t="s">
        <v>212</v>
      </c>
      <c r="C139" s="235"/>
      <c r="D139" s="235"/>
      <c r="E139" s="235"/>
      <c r="F139" s="235"/>
      <c r="G139" s="235"/>
      <c r="H139" s="235"/>
      <c r="I139" s="235"/>
      <c r="J139" s="235"/>
      <c r="K139" s="235"/>
      <c r="L139" s="235"/>
      <c r="M139" s="235"/>
      <c r="N139" s="235"/>
      <c r="O139" s="235"/>
      <c r="P139" s="235"/>
      <c r="Q139" s="235"/>
      <c r="R139" s="235"/>
      <c r="S139" s="235"/>
      <c r="T139" s="164"/>
    </row>
    <row r="140" spans="1:20" ht="12.75">
      <c r="A140" s="11"/>
      <c r="B140" s="235"/>
      <c r="C140" s="235"/>
      <c r="D140" s="235"/>
      <c r="E140" s="235"/>
      <c r="F140" s="235"/>
      <c r="G140" s="235"/>
      <c r="H140" s="235"/>
      <c r="I140" s="235"/>
      <c r="J140" s="235"/>
      <c r="K140" s="235"/>
      <c r="L140" s="235"/>
      <c r="M140" s="235"/>
      <c r="N140" s="235"/>
      <c r="O140" s="235"/>
      <c r="P140" s="235"/>
      <c r="Q140" s="235"/>
      <c r="R140" s="235"/>
      <c r="S140" s="235"/>
      <c r="T140" s="164"/>
    </row>
    <row r="141" ht="12.75">
      <c r="A141" s="13"/>
    </row>
    <row r="142" spans="1:2" ht="12.75">
      <c r="A142" s="11" t="s">
        <v>61</v>
      </c>
      <c r="B142" s="4" t="s">
        <v>62</v>
      </c>
    </row>
    <row r="143" spans="1:20" ht="12.75" customHeight="1">
      <c r="A143" s="11"/>
      <c r="B143" s="232" t="s">
        <v>280</v>
      </c>
      <c r="C143" s="232"/>
      <c r="D143" s="232"/>
      <c r="E143" s="232"/>
      <c r="F143" s="232"/>
      <c r="G143" s="232"/>
      <c r="H143" s="232"/>
      <c r="I143" s="232"/>
      <c r="J143" s="232"/>
      <c r="K143" s="232"/>
      <c r="L143" s="232"/>
      <c r="M143" s="232"/>
      <c r="N143" s="232"/>
      <c r="O143" s="232"/>
      <c r="P143" s="232"/>
      <c r="Q143" s="232"/>
      <c r="R143" s="232"/>
      <c r="S143" s="232"/>
      <c r="T143" s="167"/>
    </row>
    <row r="144" spans="1:20" ht="12.75" customHeight="1">
      <c r="A144" s="11"/>
      <c r="B144" s="232"/>
      <c r="C144" s="232"/>
      <c r="D144" s="232"/>
      <c r="E144" s="232"/>
      <c r="F144" s="232"/>
      <c r="G144" s="232"/>
      <c r="H144" s="232"/>
      <c r="I144" s="232"/>
      <c r="J144" s="232"/>
      <c r="K144" s="232"/>
      <c r="L144" s="232"/>
      <c r="M144" s="232"/>
      <c r="N144" s="232"/>
      <c r="O144" s="232"/>
      <c r="P144" s="232"/>
      <c r="Q144" s="232"/>
      <c r="R144" s="232"/>
      <c r="S144" s="232"/>
      <c r="T144" s="167"/>
    </row>
    <row r="145" spans="1:20" ht="12.75" customHeight="1">
      <c r="A145" s="11"/>
      <c r="B145" s="232"/>
      <c r="C145" s="232"/>
      <c r="D145" s="232"/>
      <c r="E145" s="232"/>
      <c r="F145" s="232"/>
      <c r="G145" s="232"/>
      <c r="H145" s="232"/>
      <c r="I145" s="232"/>
      <c r="J145" s="232"/>
      <c r="K145" s="232"/>
      <c r="L145" s="232"/>
      <c r="M145" s="232"/>
      <c r="N145" s="232"/>
      <c r="O145" s="232"/>
      <c r="P145" s="232"/>
      <c r="Q145" s="232"/>
      <c r="R145" s="232"/>
      <c r="S145" s="232"/>
      <c r="T145" s="167"/>
    </row>
    <row r="146" spans="1:20" ht="12.75" customHeight="1">
      <c r="A146" s="11"/>
      <c r="B146" s="232"/>
      <c r="C146" s="232"/>
      <c r="D146" s="232"/>
      <c r="E146" s="232"/>
      <c r="F146" s="232"/>
      <c r="G146" s="232"/>
      <c r="H146" s="232"/>
      <c r="I146" s="232"/>
      <c r="J146" s="232"/>
      <c r="K146" s="232"/>
      <c r="L146" s="232"/>
      <c r="M146" s="232"/>
      <c r="N146" s="232"/>
      <c r="O146" s="232"/>
      <c r="P146" s="232"/>
      <c r="Q146" s="232"/>
      <c r="R146" s="232"/>
      <c r="S146" s="232"/>
      <c r="T146" s="167"/>
    </row>
    <row r="147" spans="1:20" ht="12.75" customHeight="1">
      <c r="A147" s="11"/>
      <c r="B147" s="232"/>
      <c r="C147" s="232"/>
      <c r="D147" s="232"/>
      <c r="E147" s="232"/>
      <c r="F147" s="232"/>
      <c r="G147" s="232"/>
      <c r="H147" s="232"/>
      <c r="I147" s="232"/>
      <c r="J147" s="232"/>
      <c r="K147" s="232"/>
      <c r="L147" s="232"/>
      <c r="M147" s="232"/>
      <c r="N147" s="232"/>
      <c r="O147" s="232"/>
      <c r="P147" s="232"/>
      <c r="Q147" s="232"/>
      <c r="R147" s="232"/>
      <c r="S147" s="232"/>
      <c r="T147" s="167"/>
    </row>
    <row r="148" spans="1:20" ht="12.75" customHeight="1">
      <c r="A148" s="11"/>
      <c r="B148" s="232"/>
      <c r="C148" s="232"/>
      <c r="D148" s="232"/>
      <c r="E148" s="232"/>
      <c r="F148" s="232"/>
      <c r="G148" s="232"/>
      <c r="H148" s="232"/>
      <c r="I148" s="232"/>
      <c r="J148" s="232"/>
      <c r="K148" s="232"/>
      <c r="L148" s="232"/>
      <c r="M148" s="232"/>
      <c r="N148" s="232"/>
      <c r="O148" s="232"/>
      <c r="P148" s="232"/>
      <c r="Q148" s="232"/>
      <c r="R148" s="232"/>
      <c r="S148" s="232"/>
      <c r="T148" s="167"/>
    </row>
    <row r="149" spans="1:20" ht="12.75" customHeight="1">
      <c r="A149" s="11"/>
      <c r="B149" s="232"/>
      <c r="C149" s="232"/>
      <c r="D149" s="232"/>
      <c r="E149" s="232"/>
      <c r="F149" s="232"/>
      <c r="G149" s="232"/>
      <c r="H149" s="232"/>
      <c r="I149" s="232"/>
      <c r="J149" s="232"/>
      <c r="K149" s="232"/>
      <c r="L149" s="232"/>
      <c r="M149" s="232"/>
      <c r="N149" s="232"/>
      <c r="O149" s="232"/>
      <c r="P149" s="232"/>
      <c r="Q149" s="232"/>
      <c r="R149" s="232"/>
      <c r="S149" s="232"/>
      <c r="T149" s="167"/>
    </row>
    <row r="150" spans="1:20" ht="12.75" customHeight="1">
      <c r="A150" s="11"/>
      <c r="B150" s="232"/>
      <c r="C150" s="232"/>
      <c r="D150" s="232"/>
      <c r="E150" s="232"/>
      <c r="F150" s="232"/>
      <c r="G150" s="232"/>
      <c r="H150" s="232"/>
      <c r="I150" s="232"/>
      <c r="J150" s="232"/>
      <c r="K150" s="232"/>
      <c r="L150" s="232"/>
      <c r="M150" s="232"/>
      <c r="N150" s="232"/>
      <c r="O150" s="232"/>
      <c r="P150" s="232"/>
      <c r="Q150" s="232"/>
      <c r="R150" s="232"/>
      <c r="S150" s="232"/>
      <c r="T150" s="167"/>
    </row>
    <row r="151" spans="1:20" ht="12.75" customHeight="1">
      <c r="A151" s="11"/>
      <c r="B151" s="146"/>
      <c r="C151" s="146"/>
      <c r="D151" s="146"/>
      <c r="E151" s="146"/>
      <c r="F151" s="146"/>
      <c r="G151" s="146"/>
      <c r="H151" s="146"/>
      <c r="I151" s="146"/>
      <c r="J151" s="146"/>
      <c r="K151" s="146"/>
      <c r="L151" s="146"/>
      <c r="M151" s="146"/>
      <c r="N151" s="146"/>
      <c r="O151" s="146"/>
      <c r="P151" s="146"/>
      <c r="Q151" s="146"/>
      <c r="R151" s="146"/>
      <c r="S151" s="146"/>
      <c r="T151" s="146"/>
    </row>
    <row r="152" spans="1:20" ht="12.75" customHeight="1">
      <c r="A152" s="11"/>
      <c r="B152" s="146"/>
      <c r="C152" s="146"/>
      <c r="D152" s="146"/>
      <c r="E152" s="146"/>
      <c r="F152" s="146"/>
      <c r="G152" s="146"/>
      <c r="H152" s="146"/>
      <c r="I152" s="146"/>
      <c r="J152" s="146"/>
      <c r="K152" s="146"/>
      <c r="L152" s="146"/>
      <c r="M152" s="146"/>
      <c r="N152" s="146"/>
      <c r="O152" s="146"/>
      <c r="P152" s="146"/>
      <c r="Q152" s="146"/>
      <c r="R152" s="146"/>
      <c r="S152" s="146"/>
      <c r="T152" s="146"/>
    </row>
    <row r="153" spans="1:27" ht="12.75">
      <c r="A153" s="11" t="s">
        <v>63</v>
      </c>
      <c r="B153" s="4" t="s">
        <v>64</v>
      </c>
      <c r="Y153" s="29"/>
      <c r="Z153" s="29"/>
      <c r="AA153" s="29"/>
    </row>
    <row r="154" spans="1:27" ht="12.75" customHeight="1">
      <c r="A154" s="11"/>
      <c r="B154" s="215" t="s">
        <v>266</v>
      </c>
      <c r="C154" s="215"/>
      <c r="D154" s="215"/>
      <c r="E154" s="215"/>
      <c r="F154" s="215"/>
      <c r="G154" s="215"/>
      <c r="H154" s="215"/>
      <c r="I154" s="215"/>
      <c r="J154" s="215"/>
      <c r="K154" s="215"/>
      <c r="L154" s="215"/>
      <c r="M154" s="215"/>
      <c r="N154" s="215"/>
      <c r="O154" s="215"/>
      <c r="P154" s="215"/>
      <c r="Q154" s="215"/>
      <c r="R154" s="215"/>
      <c r="S154" s="215"/>
      <c r="T154" s="146"/>
      <c r="Y154" s="29"/>
      <c r="Z154" s="29"/>
      <c r="AA154" s="29"/>
    </row>
    <row r="155" spans="1:27" ht="12.75" customHeight="1">
      <c r="A155" s="11"/>
      <c r="B155" s="215"/>
      <c r="C155" s="215"/>
      <c r="D155" s="215"/>
      <c r="E155" s="215"/>
      <c r="F155" s="215"/>
      <c r="G155" s="215"/>
      <c r="H155" s="215"/>
      <c r="I155" s="215"/>
      <c r="J155" s="215"/>
      <c r="K155" s="215"/>
      <c r="L155" s="215"/>
      <c r="M155" s="215"/>
      <c r="N155" s="215"/>
      <c r="O155" s="215"/>
      <c r="P155" s="215"/>
      <c r="Q155" s="215"/>
      <c r="R155" s="215"/>
      <c r="S155" s="215"/>
      <c r="T155" s="146"/>
      <c r="Y155" s="29"/>
      <c r="Z155" s="29"/>
      <c r="AA155" s="29"/>
    </row>
    <row r="156" spans="1:27" ht="12.75" customHeight="1">
      <c r="A156" s="11"/>
      <c r="B156" s="215"/>
      <c r="C156" s="215"/>
      <c r="D156" s="215"/>
      <c r="E156" s="215"/>
      <c r="F156" s="215"/>
      <c r="G156" s="215"/>
      <c r="H156" s="215"/>
      <c r="I156" s="215"/>
      <c r="J156" s="215"/>
      <c r="K156" s="215"/>
      <c r="L156" s="215"/>
      <c r="M156" s="215"/>
      <c r="N156" s="215"/>
      <c r="O156" s="215"/>
      <c r="P156" s="215"/>
      <c r="Q156" s="215"/>
      <c r="R156" s="215"/>
      <c r="S156" s="215"/>
      <c r="T156" s="146"/>
      <c r="Y156" s="29"/>
      <c r="Z156" s="29"/>
      <c r="AA156" s="29"/>
    </row>
    <row r="157" spans="1:27" ht="12.75" customHeight="1">
      <c r="A157" s="11"/>
      <c r="B157" s="215"/>
      <c r="C157" s="215"/>
      <c r="D157" s="215"/>
      <c r="E157" s="215"/>
      <c r="F157" s="215"/>
      <c r="G157" s="215"/>
      <c r="H157" s="215"/>
      <c r="I157" s="215"/>
      <c r="J157" s="215"/>
      <c r="K157" s="215"/>
      <c r="L157" s="215"/>
      <c r="M157" s="215"/>
      <c r="N157" s="215"/>
      <c r="O157" s="215"/>
      <c r="P157" s="215"/>
      <c r="Q157" s="215"/>
      <c r="R157" s="215"/>
      <c r="S157" s="215"/>
      <c r="T157" s="146"/>
      <c r="Y157" s="29"/>
      <c r="Z157" s="29"/>
      <c r="AA157" s="29"/>
    </row>
    <row r="158" spans="1:27" ht="12.75" customHeight="1">
      <c r="A158" s="11"/>
      <c r="B158" s="215"/>
      <c r="C158" s="215"/>
      <c r="D158" s="215"/>
      <c r="E158" s="215"/>
      <c r="F158" s="215"/>
      <c r="G158" s="215"/>
      <c r="H158" s="215"/>
      <c r="I158" s="215"/>
      <c r="J158" s="215"/>
      <c r="K158" s="215"/>
      <c r="L158" s="215"/>
      <c r="M158" s="215"/>
      <c r="N158" s="215"/>
      <c r="O158" s="215"/>
      <c r="P158" s="215"/>
      <c r="Q158" s="215"/>
      <c r="R158" s="215"/>
      <c r="S158" s="215"/>
      <c r="T158" s="146"/>
      <c r="Y158" s="29"/>
      <c r="Z158" s="29"/>
      <c r="AA158" s="29"/>
    </row>
    <row r="159" spans="1:27" ht="12.75" customHeight="1">
      <c r="A159" s="11"/>
      <c r="B159" s="215"/>
      <c r="C159" s="215"/>
      <c r="D159" s="215"/>
      <c r="E159" s="215"/>
      <c r="F159" s="215"/>
      <c r="G159" s="215"/>
      <c r="H159" s="215"/>
      <c r="I159" s="215"/>
      <c r="J159" s="215"/>
      <c r="K159" s="215"/>
      <c r="L159" s="215"/>
      <c r="M159" s="215"/>
      <c r="N159" s="215"/>
      <c r="O159" s="215"/>
      <c r="P159" s="215"/>
      <c r="Q159" s="215"/>
      <c r="R159" s="215"/>
      <c r="S159" s="215"/>
      <c r="T159" s="146"/>
      <c r="Y159" s="29"/>
      <c r="Z159" s="29"/>
      <c r="AA159" s="29"/>
    </row>
    <row r="160" spans="1:27" ht="12.75" customHeight="1">
      <c r="A160" s="11"/>
      <c r="B160" s="146"/>
      <c r="C160" s="146"/>
      <c r="D160" s="146"/>
      <c r="E160" s="146"/>
      <c r="F160" s="146"/>
      <c r="G160" s="146"/>
      <c r="H160" s="146"/>
      <c r="I160" s="146"/>
      <c r="J160" s="146"/>
      <c r="K160" s="146"/>
      <c r="L160" s="146"/>
      <c r="M160" s="146"/>
      <c r="N160" s="146"/>
      <c r="O160" s="146"/>
      <c r="P160" s="146"/>
      <c r="Q160" s="146"/>
      <c r="R160" s="146"/>
      <c r="S160" s="146"/>
      <c r="T160" s="146"/>
      <c r="Y160" s="29"/>
      <c r="Z160" s="29"/>
      <c r="AA160" s="29"/>
    </row>
    <row r="161" spans="1:6" ht="12.75" customHeight="1">
      <c r="A161" s="11" t="s">
        <v>65</v>
      </c>
      <c r="B161" s="4" t="s">
        <v>66</v>
      </c>
      <c r="F161" s="12" t="s">
        <v>126</v>
      </c>
    </row>
    <row r="162" spans="1:20" ht="12.75" customHeight="1">
      <c r="A162" s="13"/>
      <c r="B162" s="248" t="s">
        <v>278</v>
      </c>
      <c r="C162" s="248"/>
      <c r="D162" s="248"/>
      <c r="E162" s="248"/>
      <c r="F162" s="248"/>
      <c r="G162" s="248"/>
      <c r="H162" s="248"/>
      <c r="I162" s="248"/>
      <c r="J162" s="248"/>
      <c r="K162" s="248"/>
      <c r="L162" s="248"/>
      <c r="M162" s="248"/>
      <c r="N162" s="248"/>
      <c r="O162" s="248"/>
      <c r="P162" s="248"/>
      <c r="Q162" s="248"/>
      <c r="R162" s="248"/>
      <c r="S162" s="248"/>
      <c r="T162" s="72"/>
    </row>
    <row r="163" spans="1:20" ht="12.75" customHeight="1">
      <c r="A163" s="13"/>
      <c r="B163" s="248"/>
      <c r="C163" s="248"/>
      <c r="D163" s="248"/>
      <c r="E163" s="248"/>
      <c r="F163" s="248"/>
      <c r="G163" s="248"/>
      <c r="H163" s="248"/>
      <c r="I163" s="248"/>
      <c r="J163" s="248"/>
      <c r="K163" s="248"/>
      <c r="L163" s="248"/>
      <c r="M163" s="248"/>
      <c r="N163" s="248"/>
      <c r="O163" s="248"/>
      <c r="P163" s="248"/>
      <c r="Q163" s="248"/>
      <c r="R163" s="248"/>
      <c r="S163" s="248"/>
      <c r="T163" s="72"/>
    </row>
    <row r="164" spans="1:20" ht="12.75" customHeight="1">
      <c r="A164" s="13"/>
      <c r="B164" s="72"/>
      <c r="C164" s="72"/>
      <c r="D164" s="72"/>
      <c r="E164" s="72"/>
      <c r="F164" s="72"/>
      <c r="G164" s="72"/>
      <c r="H164" s="72"/>
      <c r="I164" s="72"/>
      <c r="J164" s="72"/>
      <c r="K164" s="72"/>
      <c r="L164" s="72"/>
      <c r="M164" s="72"/>
      <c r="N164" s="72"/>
      <c r="O164" s="72"/>
      <c r="P164" s="72"/>
      <c r="Q164" s="72"/>
      <c r="R164" s="72"/>
      <c r="S164" s="72"/>
      <c r="T164" s="72"/>
    </row>
    <row r="165" spans="1:20" ht="12.75" customHeight="1">
      <c r="A165" s="13"/>
      <c r="B165" s="248" t="s">
        <v>279</v>
      </c>
      <c r="C165" s="248"/>
      <c r="D165" s="248"/>
      <c r="E165" s="248"/>
      <c r="F165" s="248"/>
      <c r="G165" s="248"/>
      <c r="H165" s="248"/>
      <c r="I165" s="248"/>
      <c r="J165" s="248"/>
      <c r="K165" s="248"/>
      <c r="L165" s="248"/>
      <c r="M165" s="248"/>
      <c r="N165" s="248"/>
      <c r="O165" s="248"/>
      <c r="P165" s="248"/>
      <c r="Q165" s="248"/>
      <c r="R165" s="248"/>
      <c r="S165" s="248"/>
      <c r="T165" s="72"/>
    </row>
    <row r="166" spans="1:20" ht="12.75" customHeight="1">
      <c r="A166" s="13"/>
      <c r="B166" s="248"/>
      <c r="C166" s="248"/>
      <c r="D166" s="248"/>
      <c r="E166" s="248"/>
      <c r="F166" s="248"/>
      <c r="G166" s="248"/>
      <c r="H166" s="248"/>
      <c r="I166" s="248"/>
      <c r="J166" s="248"/>
      <c r="K166" s="248"/>
      <c r="L166" s="248"/>
      <c r="M166" s="248"/>
      <c r="N166" s="248"/>
      <c r="O166" s="248"/>
      <c r="P166" s="248"/>
      <c r="Q166" s="248"/>
      <c r="R166" s="248"/>
      <c r="S166" s="248"/>
      <c r="T166" s="72"/>
    </row>
    <row r="167" spans="1:20" ht="12.75" customHeight="1">
      <c r="A167" s="13"/>
      <c r="B167" s="248"/>
      <c r="C167" s="248"/>
      <c r="D167" s="248"/>
      <c r="E167" s="248"/>
      <c r="F167" s="248"/>
      <c r="G167" s="248"/>
      <c r="H167" s="248"/>
      <c r="I167" s="248"/>
      <c r="J167" s="248"/>
      <c r="K167" s="248"/>
      <c r="L167" s="248"/>
      <c r="M167" s="248"/>
      <c r="N167" s="248"/>
      <c r="O167" s="248"/>
      <c r="P167" s="248"/>
      <c r="Q167" s="248"/>
      <c r="R167" s="248"/>
      <c r="S167" s="248"/>
      <c r="T167" s="72"/>
    </row>
    <row r="168" spans="1:20" ht="12.75" customHeight="1">
      <c r="A168" s="13"/>
      <c r="B168" s="72"/>
      <c r="C168" s="72"/>
      <c r="D168" s="72"/>
      <c r="E168" s="72"/>
      <c r="F168" s="72"/>
      <c r="G168" s="72"/>
      <c r="H168" s="72"/>
      <c r="I168" s="72"/>
      <c r="J168" s="72"/>
      <c r="K168" s="72"/>
      <c r="L168" s="72"/>
      <c r="M168" s="72"/>
      <c r="N168" s="72"/>
      <c r="O168" s="72"/>
      <c r="P168" s="72"/>
      <c r="Q168" s="72"/>
      <c r="R168" s="72"/>
      <c r="S168" s="72"/>
      <c r="T168" s="72"/>
    </row>
    <row r="169" spans="1:20" ht="12.75" customHeight="1">
      <c r="A169" s="13"/>
      <c r="B169" s="248" t="s">
        <v>6</v>
      </c>
      <c r="C169" s="248"/>
      <c r="D169" s="248"/>
      <c r="E169" s="248"/>
      <c r="F169" s="248"/>
      <c r="G169" s="248"/>
      <c r="H169" s="248"/>
      <c r="I169" s="248"/>
      <c r="J169" s="248"/>
      <c r="K169" s="248"/>
      <c r="L169" s="248"/>
      <c r="M169" s="248"/>
      <c r="N169" s="248"/>
      <c r="O169" s="248"/>
      <c r="P169" s="248"/>
      <c r="Q169" s="248"/>
      <c r="R169" s="248"/>
      <c r="S169" s="248"/>
      <c r="T169" s="72"/>
    </row>
    <row r="170" spans="1:20" ht="12.75" customHeight="1">
      <c r="A170" s="13"/>
      <c r="B170" s="248"/>
      <c r="C170" s="248"/>
      <c r="D170" s="248"/>
      <c r="E170" s="248"/>
      <c r="F170" s="248"/>
      <c r="G170" s="248"/>
      <c r="H170" s="248"/>
      <c r="I170" s="248"/>
      <c r="J170" s="248"/>
      <c r="K170" s="248"/>
      <c r="L170" s="248"/>
      <c r="M170" s="248"/>
      <c r="N170" s="248"/>
      <c r="O170" s="248"/>
      <c r="P170" s="248"/>
      <c r="Q170" s="248"/>
      <c r="R170" s="248"/>
      <c r="S170" s="248"/>
      <c r="T170" s="72"/>
    </row>
    <row r="171" spans="1:20" ht="12.75" customHeight="1">
      <c r="A171" s="13"/>
      <c r="B171" s="248"/>
      <c r="C171" s="248"/>
      <c r="D171" s="248"/>
      <c r="E171" s="248"/>
      <c r="F171" s="248"/>
      <c r="G171" s="248"/>
      <c r="H171" s="248"/>
      <c r="I171" s="248"/>
      <c r="J171" s="248"/>
      <c r="K171" s="248"/>
      <c r="L171" s="248"/>
      <c r="M171" s="248"/>
      <c r="N171" s="248"/>
      <c r="O171" s="248"/>
      <c r="P171" s="248"/>
      <c r="Q171" s="248"/>
      <c r="R171" s="248"/>
      <c r="S171" s="248"/>
      <c r="T171" s="72"/>
    </row>
    <row r="172" spans="1:20" ht="12.75" customHeight="1">
      <c r="A172" s="13"/>
      <c r="B172" s="248"/>
      <c r="C172" s="248"/>
      <c r="D172" s="248"/>
      <c r="E172" s="248"/>
      <c r="F172" s="248"/>
      <c r="G172" s="248"/>
      <c r="H172" s="248"/>
      <c r="I172" s="248"/>
      <c r="J172" s="248"/>
      <c r="K172" s="248"/>
      <c r="L172" s="248"/>
      <c r="M172" s="248"/>
      <c r="N172" s="248"/>
      <c r="O172" s="248"/>
      <c r="P172" s="248"/>
      <c r="Q172" s="248"/>
      <c r="R172" s="248"/>
      <c r="S172" s="248"/>
      <c r="T172" s="72"/>
    </row>
    <row r="173" spans="1:20" ht="12.75" customHeight="1">
      <c r="A173" s="13"/>
      <c r="B173" s="147"/>
      <c r="C173" s="147"/>
      <c r="D173" s="147"/>
      <c r="E173" s="147"/>
      <c r="F173" s="147"/>
      <c r="G173" s="147"/>
      <c r="H173" s="147"/>
      <c r="I173" s="147"/>
      <c r="J173" s="147"/>
      <c r="K173" s="147"/>
      <c r="L173" s="147"/>
      <c r="M173" s="147"/>
      <c r="N173" s="147"/>
      <c r="O173" s="147"/>
      <c r="P173" s="147"/>
      <c r="Q173" s="147"/>
      <c r="R173" s="147"/>
      <c r="S173" s="147"/>
      <c r="T173" s="147"/>
    </row>
    <row r="174" spans="1:20" ht="12.75" customHeight="1">
      <c r="A174" s="13"/>
      <c r="B174" s="248" t="s">
        <v>0</v>
      </c>
      <c r="C174" s="248"/>
      <c r="D174" s="248"/>
      <c r="E174" s="248"/>
      <c r="F174" s="248"/>
      <c r="G174" s="248"/>
      <c r="H174" s="248"/>
      <c r="I174" s="248"/>
      <c r="J174" s="248"/>
      <c r="K174" s="248"/>
      <c r="L174" s="248"/>
      <c r="M174" s="248"/>
      <c r="N174" s="248"/>
      <c r="O174" s="248"/>
      <c r="P174" s="248"/>
      <c r="Q174" s="248"/>
      <c r="R174" s="248"/>
      <c r="S174" s="248"/>
      <c r="T174" s="72"/>
    </row>
    <row r="175" spans="1:20" ht="12.75">
      <c r="A175" s="13"/>
      <c r="B175" s="248"/>
      <c r="C175" s="248"/>
      <c r="D175" s="248"/>
      <c r="E175" s="248"/>
      <c r="F175" s="248"/>
      <c r="G175" s="248"/>
      <c r="H175" s="248"/>
      <c r="I175" s="248"/>
      <c r="J175" s="248"/>
      <c r="K175" s="248"/>
      <c r="L175" s="248"/>
      <c r="M175" s="248"/>
      <c r="N175" s="248"/>
      <c r="O175" s="248"/>
      <c r="P175" s="248"/>
      <c r="Q175" s="248"/>
      <c r="R175" s="248"/>
      <c r="S175" s="248"/>
      <c r="T175" s="72"/>
    </row>
    <row r="176" spans="1:20" ht="12.75">
      <c r="A176" s="13"/>
      <c r="B176" s="248"/>
      <c r="C176" s="248"/>
      <c r="D176" s="248"/>
      <c r="E176" s="248"/>
      <c r="F176" s="248"/>
      <c r="G176" s="248"/>
      <c r="H176" s="248"/>
      <c r="I176" s="248"/>
      <c r="J176" s="248"/>
      <c r="K176" s="248"/>
      <c r="L176" s="248"/>
      <c r="M176" s="248"/>
      <c r="N176" s="248"/>
      <c r="O176" s="248"/>
      <c r="P176" s="248"/>
      <c r="Q176" s="248"/>
      <c r="R176" s="248"/>
      <c r="S176" s="248"/>
      <c r="T176" s="72"/>
    </row>
    <row r="177" spans="1:20" ht="12.75">
      <c r="A177" s="13"/>
      <c r="B177" s="72"/>
      <c r="C177" s="71"/>
      <c r="D177" s="71"/>
      <c r="E177" s="71"/>
      <c r="F177" s="71"/>
      <c r="G177" s="71"/>
      <c r="H177" s="71"/>
      <c r="I177" s="71"/>
      <c r="J177" s="71"/>
      <c r="K177" s="71"/>
      <c r="L177" s="71"/>
      <c r="M177" s="71"/>
      <c r="N177" s="71"/>
      <c r="O177" s="71"/>
      <c r="P177" s="71"/>
      <c r="Q177" s="71"/>
      <c r="R177" s="71"/>
      <c r="S177" s="71"/>
      <c r="T177" s="71"/>
    </row>
    <row r="178" spans="1:2" ht="12.75">
      <c r="A178" s="11" t="s">
        <v>67</v>
      </c>
      <c r="B178" s="4" t="s">
        <v>68</v>
      </c>
    </row>
    <row r="179" spans="1:20" ht="12.75">
      <c r="A179" s="11"/>
      <c r="B179" s="189" t="s">
        <v>189</v>
      </c>
      <c r="C179" s="189"/>
      <c r="D179" s="189"/>
      <c r="E179" s="189"/>
      <c r="F179" s="189"/>
      <c r="G179" s="189"/>
      <c r="H179" s="189"/>
      <c r="I179" s="189"/>
      <c r="J179" s="189"/>
      <c r="K179" s="189"/>
      <c r="L179" s="189"/>
      <c r="M179" s="189"/>
      <c r="N179" s="189"/>
      <c r="O179" s="189"/>
      <c r="P179" s="189"/>
      <c r="Q179" s="189"/>
      <c r="R179" s="189"/>
      <c r="S179" s="189"/>
      <c r="T179" s="68"/>
    </row>
    <row r="180" spans="1:20" ht="12.75" hidden="1">
      <c r="A180" s="11"/>
      <c r="B180" s="189"/>
      <c r="C180" s="189"/>
      <c r="D180" s="189"/>
      <c r="E180" s="189"/>
      <c r="F180" s="189"/>
      <c r="G180" s="189"/>
      <c r="H180" s="189"/>
      <c r="I180" s="189"/>
      <c r="J180" s="189"/>
      <c r="K180" s="189"/>
      <c r="L180" s="189"/>
      <c r="M180" s="189"/>
      <c r="N180" s="189"/>
      <c r="O180" s="189"/>
      <c r="P180" s="189"/>
      <c r="Q180" s="189"/>
      <c r="R180" s="189"/>
      <c r="S180" s="189"/>
      <c r="T180" s="68"/>
    </row>
    <row r="181" spans="1:20" ht="12.75">
      <c r="A181" s="11"/>
      <c r="B181" s="68"/>
      <c r="C181" s="68"/>
      <c r="D181" s="68"/>
      <c r="E181" s="68"/>
      <c r="F181" s="68"/>
      <c r="G181" s="68"/>
      <c r="H181" s="68"/>
      <c r="I181" s="68"/>
      <c r="J181" s="68"/>
      <c r="K181" s="68"/>
      <c r="L181" s="68"/>
      <c r="M181" s="68"/>
      <c r="N181" s="68"/>
      <c r="O181" s="68"/>
      <c r="P181" s="68"/>
      <c r="Q181" s="68"/>
      <c r="R181" s="68"/>
      <c r="S181" s="68"/>
      <c r="T181" s="68"/>
    </row>
    <row r="182" spans="1:2" ht="12.75">
      <c r="A182" s="11" t="s">
        <v>69</v>
      </c>
      <c r="B182" s="4" t="s">
        <v>14</v>
      </c>
    </row>
    <row r="183" spans="1:20" ht="12.75">
      <c r="A183" s="11"/>
      <c r="B183" s="4"/>
      <c r="J183" s="1"/>
      <c r="K183" s="1"/>
      <c r="L183" s="211" t="s">
        <v>8</v>
      </c>
      <c r="M183" s="211"/>
      <c r="N183" s="211"/>
      <c r="O183" s="1"/>
      <c r="P183" s="211" t="s">
        <v>9</v>
      </c>
      <c r="Q183" s="211"/>
      <c r="R183" s="211"/>
      <c r="S183" s="211"/>
      <c r="T183" s="1"/>
    </row>
    <row r="184" spans="1:20" ht="38.25" customHeight="1">
      <c r="A184" s="11"/>
      <c r="B184" s="48"/>
      <c r="C184" s="23"/>
      <c r="D184" s="23"/>
      <c r="E184" s="23"/>
      <c r="F184" s="23"/>
      <c r="G184" s="23"/>
      <c r="H184" s="23"/>
      <c r="I184" s="23"/>
      <c r="L184" s="102" t="s">
        <v>10</v>
      </c>
      <c r="M184" s="1"/>
      <c r="N184" s="102" t="s">
        <v>155</v>
      </c>
      <c r="O184" s="1"/>
      <c r="P184" s="227" t="s">
        <v>11</v>
      </c>
      <c r="Q184" s="227"/>
      <c r="R184" s="1"/>
      <c r="S184" s="102" t="s">
        <v>156</v>
      </c>
      <c r="T184" s="102"/>
    </row>
    <row r="185" spans="1:20" ht="12.75">
      <c r="A185" s="11"/>
      <c r="B185" s="48"/>
      <c r="C185" s="23"/>
      <c r="D185" s="23"/>
      <c r="E185" s="23"/>
      <c r="F185" s="23"/>
      <c r="G185" s="23"/>
      <c r="H185" s="23"/>
      <c r="I185" s="23"/>
      <c r="L185" s="81" t="s">
        <v>222</v>
      </c>
      <c r="M185" s="81"/>
      <c r="N185" s="81" t="s">
        <v>221</v>
      </c>
      <c r="O185" s="81"/>
      <c r="P185" s="81"/>
      <c r="Q185" s="81" t="str">
        <f>+L185</f>
        <v>31.03.2007</v>
      </c>
      <c r="R185" s="81"/>
      <c r="S185" s="81" t="str">
        <f>+N185</f>
        <v>31.03.2006</v>
      </c>
      <c r="T185" s="81"/>
    </row>
    <row r="186" spans="1:20" ht="12.75">
      <c r="A186" s="11"/>
      <c r="B186" s="48"/>
      <c r="C186" s="23"/>
      <c r="D186" s="23"/>
      <c r="E186" s="23"/>
      <c r="F186" s="23"/>
      <c r="G186" s="23"/>
      <c r="H186" s="23"/>
      <c r="I186" s="23"/>
      <c r="L186" s="96" t="s">
        <v>144</v>
      </c>
      <c r="M186" s="23"/>
      <c r="N186" s="96" t="s">
        <v>144</v>
      </c>
      <c r="O186" s="23"/>
      <c r="P186" s="23"/>
      <c r="Q186" s="96" t="s">
        <v>144</v>
      </c>
      <c r="R186" s="96"/>
      <c r="S186" s="96" t="s">
        <v>144</v>
      </c>
      <c r="T186" s="96"/>
    </row>
    <row r="187" spans="1:18" ht="12.75">
      <c r="A187" s="11"/>
      <c r="C187" s="23"/>
      <c r="D187" s="23"/>
      <c r="E187" s="23"/>
      <c r="F187" s="23"/>
      <c r="G187" s="23"/>
      <c r="H187" s="23"/>
      <c r="I187" s="23"/>
      <c r="L187" s="47"/>
      <c r="M187" s="23"/>
      <c r="N187" s="23"/>
      <c r="O187" s="23"/>
      <c r="P187" s="23"/>
      <c r="Q187" s="47"/>
      <c r="R187" s="23"/>
    </row>
    <row r="188" spans="1:18" ht="12.75">
      <c r="A188" s="11"/>
      <c r="B188" s="23" t="s">
        <v>206</v>
      </c>
      <c r="C188" s="23"/>
      <c r="D188" s="23"/>
      <c r="E188" s="23"/>
      <c r="F188" s="23"/>
      <c r="G188" s="23"/>
      <c r="H188" s="23"/>
      <c r="I188" s="23"/>
      <c r="L188" s="47"/>
      <c r="M188" s="23"/>
      <c r="N188" s="23"/>
      <c r="O188" s="23"/>
      <c r="P188" s="23"/>
      <c r="Q188" s="47"/>
      <c r="R188" s="23"/>
    </row>
    <row r="189" spans="1:22" ht="12.75">
      <c r="A189" s="11"/>
      <c r="B189" s="23" t="s">
        <v>202</v>
      </c>
      <c r="C189" s="23"/>
      <c r="D189" s="23"/>
      <c r="E189" s="23"/>
      <c r="F189" s="23"/>
      <c r="G189" s="23"/>
      <c r="H189" s="23"/>
      <c r="I189" s="23"/>
      <c r="L189" s="69">
        <v>227</v>
      </c>
      <c r="M189" s="52"/>
      <c r="N189" s="52">
        <v>297</v>
      </c>
      <c r="O189" s="52"/>
      <c r="P189" s="52"/>
      <c r="Q189" s="69">
        <v>227</v>
      </c>
      <c r="R189" s="69"/>
      <c r="S189" s="35">
        <v>297</v>
      </c>
      <c r="T189" s="35"/>
      <c r="V189" s="39"/>
    </row>
    <row r="190" spans="1:22" ht="12.75">
      <c r="A190" s="11"/>
      <c r="B190" s="23" t="s">
        <v>1</v>
      </c>
      <c r="C190" s="23"/>
      <c r="D190" s="23"/>
      <c r="E190" s="23"/>
      <c r="F190" s="23"/>
      <c r="G190" s="23"/>
      <c r="H190" s="23"/>
      <c r="I190" s="23"/>
      <c r="L190" s="69">
        <v>5</v>
      </c>
      <c r="M190" s="52"/>
      <c r="N190" s="64">
        <v>8</v>
      </c>
      <c r="O190" s="52"/>
      <c r="P190" s="52"/>
      <c r="Q190" s="69">
        <v>5</v>
      </c>
      <c r="R190" s="69"/>
      <c r="S190" s="35">
        <v>8</v>
      </c>
      <c r="T190" s="35"/>
      <c r="V190" s="39"/>
    </row>
    <row r="191" spans="1:22" ht="13.5" thickBot="1">
      <c r="A191" s="11"/>
      <c r="B191" s="23"/>
      <c r="C191" s="23"/>
      <c r="D191" s="23"/>
      <c r="E191" s="23"/>
      <c r="F191" s="23"/>
      <c r="G191" s="23"/>
      <c r="H191" s="23"/>
      <c r="I191" s="23"/>
      <c r="L191" s="145">
        <f>SUM(L189:L190)</f>
        <v>232</v>
      </c>
      <c r="M191" s="52"/>
      <c r="N191" s="145">
        <f>SUM(N189:N190)</f>
        <v>305</v>
      </c>
      <c r="O191" s="52"/>
      <c r="P191" s="125"/>
      <c r="Q191" s="145">
        <f>SUM(Q189:Q190)</f>
        <v>232</v>
      </c>
      <c r="R191" s="69"/>
      <c r="S191" s="145">
        <f>SUM(S189:S190)</f>
        <v>305</v>
      </c>
      <c r="T191" s="69"/>
      <c r="V191" s="39"/>
    </row>
    <row r="192" spans="1:22" ht="12.75">
      <c r="A192" s="11"/>
      <c r="B192" s="23"/>
      <c r="C192" s="23"/>
      <c r="D192" s="23"/>
      <c r="E192" s="23"/>
      <c r="F192" s="23"/>
      <c r="G192" s="23"/>
      <c r="H192" s="23"/>
      <c r="I192" s="23"/>
      <c r="J192" s="69"/>
      <c r="K192" s="23"/>
      <c r="L192" s="52"/>
      <c r="M192" s="52"/>
      <c r="N192" s="52"/>
      <c r="O192" s="23"/>
      <c r="P192" s="52"/>
      <c r="Q192" s="69"/>
      <c r="R192" s="69"/>
      <c r="S192" s="22"/>
      <c r="T192" s="22"/>
      <c r="V192" s="39"/>
    </row>
    <row r="193" spans="1:20" ht="12.75">
      <c r="A193" s="13"/>
      <c r="B193" s="232" t="s">
        <v>2</v>
      </c>
      <c r="C193" s="232"/>
      <c r="D193" s="232"/>
      <c r="E193" s="232"/>
      <c r="F193" s="232"/>
      <c r="G193" s="232"/>
      <c r="H193" s="232"/>
      <c r="I193" s="232"/>
      <c r="J193" s="232"/>
      <c r="K193" s="232"/>
      <c r="L193" s="232"/>
      <c r="M193" s="232"/>
      <c r="N193" s="232"/>
      <c r="O193" s="232"/>
      <c r="P193" s="232"/>
      <c r="Q193" s="232"/>
      <c r="R193" s="232"/>
      <c r="S193" s="232"/>
      <c r="T193" s="167"/>
    </row>
    <row r="194" spans="1:20" ht="12.75">
      <c r="A194" s="13"/>
      <c r="B194" s="232"/>
      <c r="C194" s="232"/>
      <c r="D194" s="232"/>
      <c r="E194" s="232"/>
      <c r="F194" s="232"/>
      <c r="G194" s="232"/>
      <c r="H194" s="232"/>
      <c r="I194" s="232"/>
      <c r="J194" s="232"/>
      <c r="K194" s="232"/>
      <c r="L194" s="232"/>
      <c r="M194" s="232"/>
      <c r="N194" s="232"/>
      <c r="O194" s="232"/>
      <c r="P194" s="232"/>
      <c r="Q194" s="232"/>
      <c r="R194" s="232"/>
      <c r="S194" s="232"/>
      <c r="T194" s="167"/>
    </row>
    <row r="195" spans="1:20" ht="12.75">
      <c r="A195" s="13"/>
      <c r="B195" s="23"/>
      <c r="C195" s="23"/>
      <c r="D195" s="23"/>
      <c r="E195" s="23"/>
      <c r="F195" s="23"/>
      <c r="G195" s="23"/>
      <c r="H195" s="23"/>
      <c r="I195" s="23"/>
      <c r="J195" s="23"/>
      <c r="K195" s="23"/>
      <c r="L195" s="23"/>
      <c r="M195" s="23"/>
      <c r="N195" s="23"/>
      <c r="O195" s="23"/>
      <c r="P195" s="23"/>
      <c r="Q195" s="23"/>
      <c r="R195" s="23"/>
      <c r="S195" s="23"/>
      <c r="T195" s="23"/>
    </row>
    <row r="196" spans="1:20" ht="12.75">
      <c r="A196" s="11" t="s">
        <v>70</v>
      </c>
      <c r="B196" s="48" t="s">
        <v>107</v>
      </c>
      <c r="C196" s="23"/>
      <c r="D196" s="23"/>
      <c r="E196" s="23"/>
      <c r="F196" s="23"/>
      <c r="G196" s="23"/>
      <c r="H196" s="23"/>
      <c r="I196" s="23"/>
      <c r="J196" s="23"/>
      <c r="K196" s="23"/>
      <c r="L196" s="23"/>
      <c r="M196" s="23"/>
      <c r="N196" s="23"/>
      <c r="O196" s="23"/>
      <c r="P196" s="23"/>
      <c r="Q196" s="23"/>
      <c r="R196" s="23"/>
      <c r="S196" s="23"/>
      <c r="T196" s="23"/>
    </row>
    <row r="197" spans="1:20" ht="12.75">
      <c r="A197" s="13"/>
      <c r="B197" s="51" t="s">
        <v>108</v>
      </c>
      <c r="C197" s="51"/>
      <c r="D197" s="51"/>
      <c r="E197" s="51"/>
      <c r="F197" s="51"/>
      <c r="G197" s="51"/>
      <c r="H197" s="51"/>
      <c r="I197" s="51"/>
      <c r="J197" s="51"/>
      <c r="K197" s="51"/>
      <c r="L197" s="51"/>
      <c r="M197" s="51"/>
      <c r="N197" s="51"/>
      <c r="O197" s="51"/>
      <c r="P197" s="51"/>
      <c r="Q197" s="51"/>
      <c r="R197" s="51"/>
      <c r="S197" s="51"/>
      <c r="T197" s="51"/>
    </row>
    <row r="198" ht="12.75">
      <c r="A198" s="13"/>
    </row>
    <row r="199" spans="1:2" ht="12.75">
      <c r="A199" s="11" t="s">
        <v>71</v>
      </c>
      <c r="B199" s="4" t="s">
        <v>72</v>
      </c>
    </row>
    <row r="200" spans="1:20" ht="12.75">
      <c r="A200" s="13"/>
      <c r="B200" s="249" t="s">
        <v>92</v>
      </c>
      <c r="C200" s="249"/>
      <c r="D200" s="249"/>
      <c r="E200" s="249"/>
      <c r="F200" s="249"/>
      <c r="G200" s="249"/>
      <c r="H200" s="249"/>
      <c r="I200" s="249"/>
      <c r="J200" s="249"/>
      <c r="K200" s="249"/>
      <c r="L200" s="249"/>
      <c r="M200" s="249"/>
      <c r="N200" s="249"/>
      <c r="O200" s="249"/>
      <c r="P200" s="249"/>
      <c r="Q200" s="249"/>
      <c r="R200" s="249"/>
      <c r="S200" s="249"/>
      <c r="T200" s="148"/>
    </row>
    <row r="201" spans="1:20" ht="12.75">
      <c r="A201" s="13"/>
      <c r="B201" s="15"/>
      <c r="C201" s="15"/>
      <c r="D201" s="15"/>
      <c r="E201" s="15"/>
      <c r="F201" s="15"/>
      <c r="G201" s="15"/>
      <c r="H201" s="15"/>
      <c r="I201" s="15"/>
      <c r="J201" s="15"/>
      <c r="K201" s="15"/>
      <c r="L201" s="15"/>
      <c r="M201" s="15"/>
      <c r="N201" s="15"/>
      <c r="O201" s="15"/>
      <c r="P201" s="15"/>
      <c r="Q201" s="15"/>
      <c r="R201" s="15"/>
      <c r="S201" s="15"/>
      <c r="T201" s="15"/>
    </row>
    <row r="202" spans="1:2" ht="12.75">
      <c r="A202" s="11" t="s">
        <v>73</v>
      </c>
      <c r="B202" s="4" t="s">
        <v>74</v>
      </c>
    </row>
    <row r="203" spans="1:32" s="23" customFormat="1" ht="12.75">
      <c r="A203" s="47"/>
      <c r="B203" s="51" t="s">
        <v>176</v>
      </c>
      <c r="C203" s="228" t="s">
        <v>177</v>
      </c>
      <c r="D203" s="228"/>
      <c r="E203" s="228"/>
      <c r="F203" s="228"/>
      <c r="G203" s="228"/>
      <c r="H203" s="228"/>
      <c r="I203" s="228"/>
      <c r="J203" s="228"/>
      <c r="K203" s="228"/>
      <c r="L203" s="228"/>
      <c r="M203" s="228"/>
      <c r="N203" s="228"/>
      <c r="O203" s="228"/>
      <c r="P203" s="228"/>
      <c r="Q203" s="228"/>
      <c r="R203" s="228"/>
      <c r="S203" s="228"/>
      <c r="T203" s="103"/>
      <c r="U203" s="52"/>
      <c r="V203" s="52"/>
      <c r="W203" s="52"/>
      <c r="X203" s="52"/>
      <c r="Y203" s="52"/>
      <c r="Z203" s="52"/>
      <c r="AA203" s="52"/>
      <c r="AB203" s="52"/>
      <c r="AC203" s="52"/>
      <c r="AD203" s="52"/>
      <c r="AE203" s="52"/>
      <c r="AF203" s="52"/>
    </row>
    <row r="204" spans="1:32" s="23" customFormat="1" ht="12.75">
      <c r="A204" s="47"/>
      <c r="B204" s="51"/>
      <c r="C204" s="103"/>
      <c r="D204" s="103"/>
      <c r="E204" s="103"/>
      <c r="F204" s="103"/>
      <c r="G204" s="103"/>
      <c r="H204" s="103"/>
      <c r="I204" s="103"/>
      <c r="J204" s="103"/>
      <c r="K204" s="103"/>
      <c r="L204" s="103"/>
      <c r="M204" s="103"/>
      <c r="N204" s="103"/>
      <c r="O204" s="103"/>
      <c r="P204" s="103"/>
      <c r="Q204" s="103"/>
      <c r="R204" s="103"/>
      <c r="S204" s="103"/>
      <c r="T204" s="103"/>
      <c r="U204" s="52"/>
      <c r="V204" s="52"/>
      <c r="W204" s="52"/>
      <c r="X204" s="52"/>
      <c r="Y204" s="52"/>
      <c r="Z204" s="52"/>
      <c r="AA204" s="52"/>
      <c r="AB204" s="52"/>
      <c r="AC204" s="52"/>
      <c r="AD204" s="52"/>
      <c r="AE204" s="52"/>
      <c r="AF204" s="52"/>
    </row>
    <row r="205" spans="1:32" s="23" customFormat="1" ht="37.5" customHeight="1">
      <c r="A205" s="47"/>
      <c r="B205" s="51" t="s">
        <v>178</v>
      </c>
      <c r="C205" s="232" t="s">
        <v>3</v>
      </c>
      <c r="D205" s="232"/>
      <c r="E205" s="232"/>
      <c r="F205" s="232"/>
      <c r="G205" s="232"/>
      <c r="H205" s="232"/>
      <c r="I205" s="232"/>
      <c r="J205" s="232"/>
      <c r="K205" s="232"/>
      <c r="L205" s="232"/>
      <c r="M205" s="232"/>
      <c r="N205" s="232"/>
      <c r="O205" s="232"/>
      <c r="P205" s="232"/>
      <c r="Q205" s="232"/>
      <c r="R205" s="232"/>
      <c r="S205" s="232"/>
      <c r="T205" s="167"/>
      <c r="U205" s="52"/>
      <c r="V205" s="52"/>
      <c r="W205" s="52"/>
      <c r="X205" s="52"/>
      <c r="Y205" s="52"/>
      <c r="Z205" s="52"/>
      <c r="AA205" s="52"/>
      <c r="AB205" s="52"/>
      <c r="AC205" s="52"/>
      <c r="AD205" s="52"/>
      <c r="AE205" s="52"/>
      <c r="AF205" s="52"/>
    </row>
    <row r="206" spans="1:32" s="23" customFormat="1" ht="12.75">
      <c r="A206" s="47"/>
      <c r="B206" s="51"/>
      <c r="C206" s="51"/>
      <c r="D206" s="51"/>
      <c r="E206" s="51"/>
      <c r="F206" s="51"/>
      <c r="G206" s="51"/>
      <c r="H206" s="51"/>
      <c r="I206" s="51"/>
      <c r="J206" s="51"/>
      <c r="K206" s="51"/>
      <c r="L206" s="51"/>
      <c r="M206" s="51"/>
      <c r="N206" s="51"/>
      <c r="O206" s="51"/>
      <c r="P206" s="51"/>
      <c r="Q206" s="51"/>
      <c r="R206" s="51"/>
      <c r="S206" s="51"/>
      <c r="T206" s="51"/>
      <c r="U206" s="52"/>
      <c r="V206" s="52"/>
      <c r="W206" s="52"/>
      <c r="X206" s="52"/>
      <c r="Y206" s="52"/>
      <c r="Z206" s="52"/>
      <c r="AA206" s="52"/>
      <c r="AB206" s="52"/>
      <c r="AC206" s="52"/>
      <c r="AD206" s="52"/>
      <c r="AE206" s="52"/>
      <c r="AF206" s="52"/>
    </row>
    <row r="207" spans="1:32" s="23" customFormat="1" ht="25.5">
      <c r="A207" s="47"/>
      <c r="B207" s="200" t="s">
        <v>199</v>
      </c>
      <c r="C207" s="201"/>
      <c r="D207" s="188"/>
      <c r="E207" s="130"/>
      <c r="F207" s="130"/>
      <c r="G207" s="130"/>
      <c r="H207" s="130"/>
      <c r="I207" s="131" t="s">
        <v>214</v>
      </c>
      <c r="J207" s="131" t="s">
        <v>215</v>
      </c>
      <c r="K207" s="119"/>
      <c r="L207" s="250" t="s">
        <v>216</v>
      </c>
      <c r="M207" s="252" t="s">
        <v>217</v>
      </c>
      <c r="N207" s="253"/>
      <c r="O207" s="253"/>
      <c r="P207" s="254"/>
      <c r="Q207" s="200" t="s">
        <v>200</v>
      </c>
      <c r="R207" s="201"/>
      <c r="S207" s="188"/>
      <c r="T207" s="180"/>
      <c r="U207" s="52"/>
      <c r="V207" s="52"/>
      <c r="W207" s="52"/>
      <c r="X207" s="52"/>
      <c r="Y207" s="52"/>
      <c r="Z207" s="52"/>
      <c r="AA207" s="52"/>
      <c r="AB207" s="52"/>
      <c r="AC207" s="52"/>
      <c r="AD207" s="52"/>
      <c r="AE207" s="52"/>
      <c r="AF207" s="52"/>
    </row>
    <row r="208" spans="1:32" s="23" customFormat="1" ht="12.75">
      <c r="A208" s="47"/>
      <c r="B208" s="220"/>
      <c r="C208" s="221"/>
      <c r="D208" s="222"/>
      <c r="E208" s="130"/>
      <c r="F208" s="130"/>
      <c r="G208" s="130"/>
      <c r="H208" s="130"/>
      <c r="I208" s="131" t="s">
        <v>144</v>
      </c>
      <c r="J208" s="131" t="s">
        <v>144</v>
      </c>
      <c r="K208" s="163"/>
      <c r="L208" s="251"/>
      <c r="M208" s="155"/>
      <c r="N208" s="156" t="s">
        <v>144</v>
      </c>
      <c r="O208" s="119"/>
      <c r="P208" s="120" t="s">
        <v>201</v>
      </c>
      <c r="Q208" s="220"/>
      <c r="R208" s="221"/>
      <c r="S208" s="222"/>
      <c r="T208" s="180"/>
      <c r="U208" s="52"/>
      <c r="V208" s="52"/>
      <c r="W208" s="52"/>
      <c r="X208" s="52"/>
      <c r="Y208" s="52"/>
      <c r="Z208" s="52"/>
      <c r="AA208" s="52"/>
      <c r="AB208" s="52"/>
      <c r="AC208" s="52"/>
      <c r="AD208" s="52"/>
      <c r="AE208" s="52"/>
      <c r="AF208" s="52"/>
    </row>
    <row r="209" spans="1:32" s="23" customFormat="1" ht="44.25" customHeight="1">
      <c r="A209" s="49"/>
      <c r="B209" s="191" t="s">
        <v>119</v>
      </c>
      <c r="C209" s="192"/>
      <c r="D209" s="193"/>
      <c r="E209" s="132"/>
      <c r="F209" s="132"/>
      <c r="G209" s="132"/>
      <c r="H209" s="132"/>
      <c r="I209" s="133">
        <v>3500</v>
      </c>
      <c r="J209" s="133">
        <v>3500</v>
      </c>
      <c r="K209" s="157"/>
      <c r="L209" s="158">
        <f>+I209-J209</f>
        <v>0</v>
      </c>
      <c r="M209" s="162"/>
      <c r="N209" s="138">
        <f>I209-J209</f>
        <v>0</v>
      </c>
      <c r="O209" s="139"/>
      <c r="P209" s="135">
        <f aca="true" t="shared" si="0" ref="P209:P214">+N209/I209*100</f>
        <v>0</v>
      </c>
      <c r="Q209" s="194" t="s">
        <v>87</v>
      </c>
      <c r="R209" s="195"/>
      <c r="S209" s="196"/>
      <c r="T209" s="181"/>
      <c r="U209" s="246"/>
      <c r="V209" s="246"/>
      <c r="W209" s="246"/>
      <c r="X209" s="52"/>
      <c r="Y209" s="52"/>
      <c r="Z209" s="52"/>
      <c r="AA209" s="52"/>
      <c r="AB209" s="52"/>
      <c r="AC209" s="52"/>
      <c r="AD209" s="52"/>
      <c r="AE209" s="52"/>
      <c r="AF209" s="52"/>
    </row>
    <row r="210" spans="1:32" s="23" customFormat="1" ht="40.5" customHeight="1">
      <c r="A210" s="49"/>
      <c r="B210" s="191" t="s">
        <v>120</v>
      </c>
      <c r="C210" s="192"/>
      <c r="D210" s="193"/>
      <c r="E210" s="132"/>
      <c r="F210" s="132"/>
      <c r="G210" s="132"/>
      <c r="H210" s="132"/>
      <c r="I210" s="133">
        <v>2870</v>
      </c>
      <c r="J210" s="134">
        <v>1436</v>
      </c>
      <c r="K210" s="198" t="s">
        <v>218</v>
      </c>
      <c r="L210" s="199"/>
      <c r="M210" s="152"/>
      <c r="N210" s="138">
        <f>I210-J210</f>
        <v>1434</v>
      </c>
      <c r="O210" s="139"/>
      <c r="P210" s="135">
        <f t="shared" si="0"/>
        <v>49.965156794425084</v>
      </c>
      <c r="Q210" s="194" t="s">
        <v>87</v>
      </c>
      <c r="R210" s="195"/>
      <c r="S210" s="196"/>
      <c r="T210" s="181"/>
      <c r="U210" s="247"/>
      <c r="V210" s="247"/>
      <c r="W210" s="247"/>
      <c r="X210" s="52"/>
      <c r="Y210" s="52"/>
      <c r="Z210" s="52"/>
      <c r="AA210" s="52"/>
      <c r="AB210" s="52"/>
      <c r="AC210" s="52"/>
      <c r="AD210" s="52"/>
      <c r="AE210" s="52"/>
      <c r="AF210" s="52"/>
    </row>
    <row r="211" spans="1:32" s="23" customFormat="1" ht="110.25" customHeight="1">
      <c r="A211" s="49"/>
      <c r="B211" s="191" t="s">
        <v>121</v>
      </c>
      <c r="C211" s="192"/>
      <c r="D211" s="193"/>
      <c r="E211" s="132"/>
      <c r="F211" s="132"/>
      <c r="G211" s="132"/>
      <c r="H211" s="132"/>
      <c r="I211" s="133">
        <v>1320</v>
      </c>
      <c r="J211" s="133">
        <v>1239</v>
      </c>
      <c r="K211" s="159"/>
      <c r="L211" s="160">
        <v>0</v>
      </c>
      <c r="M211" s="161"/>
      <c r="N211" s="138">
        <f>I211-J211</f>
        <v>81</v>
      </c>
      <c r="O211" s="139"/>
      <c r="P211" s="135">
        <f t="shared" si="0"/>
        <v>6.136363636363637</v>
      </c>
      <c r="Q211" s="191" t="s">
        <v>257</v>
      </c>
      <c r="R211" s="192"/>
      <c r="S211" s="193"/>
      <c r="T211" s="182"/>
      <c r="U211" s="244"/>
      <c r="V211" s="244"/>
      <c r="W211" s="244"/>
      <c r="X211" s="52"/>
      <c r="Y211" s="52"/>
      <c r="Z211" s="52"/>
      <c r="AA211" s="52"/>
      <c r="AB211" s="52"/>
      <c r="AC211" s="52"/>
      <c r="AD211" s="52"/>
      <c r="AE211" s="52"/>
      <c r="AF211" s="52"/>
    </row>
    <row r="212" spans="1:32" s="23" customFormat="1" ht="16.5" customHeight="1">
      <c r="A212" s="49"/>
      <c r="B212" s="191" t="s">
        <v>122</v>
      </c>
      <c r="C212" s="192"/>
      <c r="D212" s="193"/>
      <c r="E212" s="132"/>
      <c r="F212" s="132"/>
      <c r="G212" s="132"/>
      <c r="H212" s="132"/>
      <c r="I212" s="133">
        <v>710</v>
      </c>
      <c r="J212" s="133">
        <v>710</v>
      </c>
      <c r="K212" s="134"/>
      <c r="L212" s="138">
        <v>0</v>
      </c>
      <c r="M212" s="153"/>
      <c r="N212" s="138">
        <f>I212-J212</f>
        <v>0</v>
      </c>
      <c r="O212" s="139"/>
      <c r="P212" s="135">
        <f t="shared" si="0"/>
        <v>0</v>
      </c>
      <c r="Q212" s="194" t="s">
        <v>87</v>
      </c>
      <c r="R212" s="195"/>
      <c r="S212" s="196"/>
      <c r="T212" s="181"/>
      <c r="U212" s="244"/>
      <c r="V212" s="244"/>
      <c r="W212" s="244"/>
      <c r="X212" s="52"/>
      <c r="Y212" s="52"/>
      <c r="Z212" s="52"/>
      <c r="AA212" s="52"/>
      <c r="AB212" s="52"/>
      <c r="AC212" s="52"/>
      <c r="AD212" s="52"/>
      <c r="AE212" s="52"/>
      <c r="AF212" s="52"/>
    </row>
    <row r="213" spans="1:32" s="23" customFormat="1" ht="90.75" customHeight="1">
      <c r="A213" s="49"/>
      <c r="B213" s="225" t="s">
        <v>115</v>
      </c>
      <c r="C213" s="225"/>
      <c r="D213" s="225"/>
      <c r="E213" s="132"/>
      <c r="F213" s="132"/>
      <c r="G213" s="132"/>
      <c r="H213" s="132"/>
      <c r="I213" s="133">
        <v>1500</v>
      </c>
      <c r="J213" s="133">
        <v>878</v>
      </c>
      <c r="K213" s="134"/>
      <c r="L213" s="138">
        <v>0</v>
      </c>
      <c r="M213" s="153"/>
      <c r="N213" s="138">
        <f>I213-J213</f>
        <v>622</v>
      </c>
      <c r="O213" s="139"/>
      <c r="P213" s="135">
        <f t="shared" si="0"/>
        <v>41.46666666666667</v>
      </c>
      <c r="Q213" s="191" t="s">
        <v>258</v>
      </c>
      <c r="R213" s="192"/>
      <c r="S213" s="193"/>
      <c r="T213" s="182"/>
      <c r="U213" s="244"/>
      <c r="V213" s="244"/>
      <c r="W213" s="244"/>
      <c r="X213" s="52"/>
      <c r="Y213" s="52"/>
      <c r="Z213" s="52"/>
      <c r="AA213" s="52"/>
      <c r="AB213" s="52"/>
      <c r="AC213" s="52"/>
      <c r="AD213" s="52"/>
      <c r="AE213" s="52"/>
      <c r="AF213" s="52"/>
    </row>
    <row r="214" spans="1:32" s="23" customFormat="1" ht="13.5" customHeight="1" thickBot="1">
      <c r="A214" s="47"/>
      <c r="B214" s="127" t="s">
        <v>28</v>
      </c>
      <c r="C214" s="128"/>
      <c r="D214" s="129"/>
      <c r="E214" s="121"/>
      <c r="F214" s="121"/>
      <c r="G214" s="121"/>
      <c r="H214" s="121"/>
      <c r="I214" s="122">
        <f>SUM(I209:I213)</f>
        <v>9900</v>
      </c>
      <c r="J214" s="122">
        <f>SUM(J209:J213)</f>
        <v>7763</v>
      </c>
      <c r="K214" s="123"/>
      <c r="L214" s="140"/>
      <c r="M214" s="154"/>
      <c r="N214" s="140">
        <f>SUM(N209:N213)</f>
        <v>2137</v>
      </c>
      <c r="O214" s="123"/>
      <c r="P214" s="124">
        <f t="shared" si="0"/>
        <v>21.585858585858585</v>
      </c>
      <c r="Q214" s="141"/>
      <c r="R214" s="121"/>
      <c r="S214" s="126"/>
      <c r="T214" s="168"/>
      <c r="U214" s="245"/>
      <c r="V214" s="245"/>
      <c r="W214" s="245"/>
      <c r="X214" s="52"/>
      <c r="Y214" s="52"/>
      <c r="Z214" s="52"/>
      <c r="AA214" s="52"/>
      <c r="AB214" s="52"/>
      <c r="AC214" s="52"/>
      <c r="AD214" s="52"/>
      <c r="AE214" s="52"/>
      <c r="AF214" s="52"/>
    </row>
    <row r="215" spans="1:32" s="23" customFormat="1" ht="12.75">
      <c r="A215" s="47"/>
      <c r="B215" s="51"/>
      <c r="C215" s="51"/>
      <c r="D215" s="51"/>
      <c r="E215" s="51"/>
      <c r="F215" s="51"/>
      <c r="G215" s="51"/>
      <c r="H215" s="51"/>
      <c r="I215" s="51"/>
      <c r="J215" s="51"/>
      <c r="K215" s="51"/>
      <c r="L215" s="51"/>
      <c r="M215" s="51"/>
      <c r="N215" s="51"/>
      <c r="O215" s="51"/>
      <c r="P215" s="51"/>
      <c r="Q215" s="51"/>
      <c r="R215" s="51"/>
      <c r="S215" s="51"/>
      <c r="T215" s="51"/>
      <c r="U215" s="52"/>
      <c r="V215" s="52"/>
      <c r="W215" s="52"/>
      <c r="X215" s="52"/>
      <c r="Y215" s="52"/>
      <c r="Z215" s="52"/>
      <c r="AA215" s="52"/>
      <c r="AB215" s="52"/>
      <c r="AC215" s="52"/>
      <c r="AD215" s="52"/>
      <c r="AE215" s="52"/>
      <c r="AF215" s="52"/>
    </row>
    <row r="216" spans="1:4" ht="12.75">
      <c r="A216" s="11" t="s">
        <v>75</v>
      </c>
      <c r="B216" s="48" t="s">
        <v>109</v>
      </c>
      <c r="C216" s="23"/>
      <c r="D216" s="23"/>
    </row>
    <row r="217" spans="1:4" ht="12.75">
      <c r="A217" s="11"/>
      <c r="B217" s="48"/>
      <c r="C217" s="23"/>
      <c r="D217" s="23"/>
    </row>
    <row r="218" spans="1:20" ht="12.75">
      <c r="A218" s="11"/>
      <c r="B218" s="23"/>
      <c r="C218" s="23"/>
      <c r="D218" s="23"/>
      <c r="Q218" s="80" t="s">
        <v>180</v>
      </c>
      <c r="S218" s="80" t="s">
        <v>180</v>
      </c>
      <c r="T218" s="80"/>
    </row>
    <row r="219" spans="1:20" ht="12.75">
      <c r="A219" s="11"/>
      <c r="B219" s="48"/>
      <c r="C219" s="23"/>
      <c r="D219" s="23"/>
      <c r="Q219" s="96" t="s">
        <v>222</v>
      </c>
      <c r="S219" s="97" t="s">
        <v>135</v>
      </c>
      <c r="T219" s="97"/>
    </row>
    <row r="220" spans="1:20" ht="12.75">
      <c r="A220" s="11"/>
      <c r="Q220" s="96" t="s">
        <v>144</v>
      </c>
      <c r="S220" s="96" t="s">
        <v>144</v>
      </c>
      <c r="T220" s="96"/>
    </row>
    <row r="221" spans="1:17" ht="12.75">
      <c r="A221" s="11"/>
      <c r="B221" s="23" t="s">
        <v>110</v>
      </c>
      <c r="C221" s="23"/>
      <c r="D221" s="23"/>
      <c r="E221" s="23"/>
      <c r="F221" s="23"/>
      <c r="G221" s="23"/>
      <c r="H221" s="23"/>
      <c r="I221" s="23"/>
      <c r="J221" s="23"/>
      <c r="K221" s="23"/>
      <c r="L221" s="23"/>
      <c r="M221" s="23"/>
      <c r="N221" s="23"/>
      <c r="O221" s="23"/>
      <c r="P221" s="23"/>
      <c r="Q221" s="47"/>
    </row>
    <row r="222" spans="1:20" ht="12.75">
      <c r="A222" s="11"/>
      <c r="B222" s="23" t="s">
        <v>181</v>
      </c>
      <c r="C222" s="23"/>
      <c r="D222" s="23"/>
      <c r="E222" s="23"/>
      <c r="F222" s="23"/>
      <c r="G222" s="23"/>
      <c r="H222" s="23"/>
      <c r="I222" s="23"/>
      <c r="J222" s="23"/>
      <c r="K222" s="23"/>
      <c r="L222" s="23"/>
      <c r="M222" s="23"/>
      <c r="N222" s="23"/>
      <c r="O222" s="23"/>
      <c r="P222" s="23"/>
      <c r="Q222" s="49">
        <f>+'Balance Sheet'!D27</f>
        <v>197</v>
      </c>
      <c r="S222" s="26">
        <f>+'Balance Sheet'!F27</f>
        <v>94</v>
      </c>
      <c r="T222" s="26"/>
    </row>
    <row r="223" spans="1:17" ht="12.75">
      <c r="A223" s="11"/>
      <c r="B223" s="23" t="s">
        <v>111</v>
      </c>
      <c r="C223" s="23"/>
      <c r="D223" s="23"/>
      <c r="E223" s="23"/>
      <c r="F223" s="23"/>
      <c r="G223" s="23"/>
      <c r="H223" s="23"/>
      <c r="I223" s="23"/>
      <c r="J223" s="23"/>
      <c r="K223" s="23"/>
      <c r="L223" s="23"/>
      <c r="M223" s="23"/>
      <c r="N223" s="23"/>
      <c r="O223" s="23"/>
      <c r="P223" s="23"/>
      <c r="Q223" s="49"/>
    </row>
    <row r="224" spans="1:20" ht="12.75">
      <c r="A224" s="11"/>
      <c r="B224" s="23" t="s">
        <v>181</v>
      </c>
      <c r="C224" s="23"/>
      <c r="D224" s="23"/>
      <c r="E224" s="23"/>
      <c r="F224" s="23"/>
      <c r="G224" s="23"/>
      <c r="H224" s="23"/>
      <c r="I224" s="23"/>
      <c r="J224" s="23"/>
      <c r="K224" s="23"/>
      <c r="L224" s="23"/>
      <c r="M224" s="23"/>
      <c r="N224" s="23"/>
      <c r="O224" s="23"/>
      <c r="P224" s="23"/>
      <c r="Q224" s="65">
        <f>'Balance Sheet'!D41</f>
        <v>369</v>
      </c>
      <c r="S224" s="26">
        <f>+'Balance Sheet'!F41</f>
        <v>123</v>
      </c>
      <c r="T224" s="26"/>
    </row>
    <row r="225" spans="1:22" ht="13.5" thickBot="1">
      <c r="A225" s="11"/>
      <c r="B225" s="48"/>
      <c r="C225" s="23"/>
      <c r="D225" s="23"/>
      <c r="E225" s="23"/>
      <c r="F225" s="23"/>
      <c r="G225" s="23"/>
      <c r="H225" s="23"/>
      <c r="I225" s="23"/>
      <c r="J225" s="23"/>
      <c r="K225" s="23"/>
      <c r="L225" s="23"/>
      <c r="M225" s="23"/>
      <c r="N225" s="23"/>
      <c r="O225" s="23"/>
      <c r="P225" s="125"/>
      <c r="Q225" s="54">
        <f>SUM(Q222:Q224)</f>
        <v>566</v>
      </c>
      <c r="S225" s="54">
        <f>SUM(S222:S224)</f>
        <v>217</v>
      </c>
      <c r="T225" s="64"/>
      <c r="V225" s="137"/>
    </row>
    <row r="226" spans="1:17" ht="12.75">
      <c r="A226" s="11"/>
      <c r="B226" s="4"/>
      <c r="Q226" s="35"/>
    </row>
    <row r="227" spans="1:2" ht="12.75">
      <c r="A227" s="11" t="s">
        <v>76</v>
      </c>
      <c r="B227" s="4" t="s">
        <v>77</v>
      </c>
    </row>
    <row r="228" spans="1:20" ht="12.75">
      <c r="A228" s="13"/>
      <c r="B228" s="228" t="s">
        <v>184</v>
      </c>
      <c r="C228" s="228"/>
      <c r="D228" s="228"/>
      <c r="E228" s="228"/>
      <c r="F228" s="228"/>
      <c r="G228" s="228"/>
      <c r="H228" s="228"/>
      <c r="I228" s="228"/>
      <c r="J228" s="228"/>
      <c r="K228" s="228"/>
      <c r="L228" s="228"/>
      <c r="M228" s="228"/>
      <c r="N228" s="228"/>
      <c r="O228" s="228"/>
      <c r="P228" s="228"/>
      <c r="Q228" s="228"/>
      <c r="R228" s="40"/>
      <c r="S228" s="40"/>
      <c r="T228" s="40"/>
    </row>
    <row r="229" spans="1:2" ht="12.75">
      <c r="A229" s="11" t="s">
        <v>78</v>
      </c>
      <c r="B229" s="4" t="s">
        <v>86</v>
      </c>
    </row>
    <row r="230" spans="1:2" ht="12.75">
      <c r="A230" s="13"/>
      <c r="B230" s="12" t="s">
        <v>138</v>
      </c>
    </row>
    <row r="231" ht="12.75">
      <c r="A231" s="13"/>
    </row>
    <row r="232" spans="1:2" ht="12.75">
      <c r="A232" s="11" t="s">
        <v>79</v>
      </c>
      <c r="B232" s="4" t="s">
        <v>18</v>
      </c>
    </row>
    <row r="233" spans="1:20" ht="12.75">
      <c r="A233" s="13"/>
      <c r="B233" s="215" t="s">
        <v>4</v>
      </c>
      <c r="C233" s="215"/>
      <c r="D233" s="215"/>
      <c r="E233" s="215"/>
      <c r="F233" s="215"/>
      <c r="G233" s="215"/>
      <c r="H233" s="215"/>
      <c r="I233" s="215"/>
      <c r="J233" s="215"/>
      <c r="K233" s="215"/>
      <c r="L233" s="215"/>
      <c r="M233" s="215"/>
      <c r="N233" s="215"/>
      <c r="O233" s="215"/>
      <c r="P233" s="215"/>
      <c r="Q233" s="215"/>
      <c r="R233" s="215"/>
      <c r="S233" s="215"/>
      <c r="T233" s="150"/>
    </row>
    <row r="234" spans="1:20" ht="12.75">
      <c r="A234" s="13"/>
      <c r="B234" s="150"/>
      <c r="C234" s="150"/>
      <c r="D234" s="103"/>
      <c r="E234" s="150"/>
      <c r="F234" s="150"/>
      <c r="G234" s="150"/>
      <c r="H234" s="150"/>
      <c r="I234" s="150"/>
      <c r="J234" s="150"/>
      <c r="K234" s="150"/>
      <c r="L234" s="150"/>
      <c r="M234" s="150"/>
      <c r="N234" s="150"/>
      <c r="O234" s="150"/>
      <c r="P234" s="150"/>
      <c r="Q234" s="150"/>
      <c r="R234" s="150"/>
      <c r="S234" s="150"/>
      <c r="T234" s="150"/>
    </row>
    <row r="235" spans="1:2" ht="12.75">
      <c r="A235" s="11" t="s">
        <v>80</v>
      </c>
      <c r="B235" s="4" t="s">
        <v>89</v>
      </c>
    </row>
    <row r="236" spans="1:20" ht="25.5" customHeight="1">
      <c r="A236" s="13"/>
      <c r="B236" s="226" t="s">
        <v>112</v>
      </c>
      <c r="C236" s="226"/>
      <c r="D236" s="226"/>
      <c r="E236" s="226"/>
      <c r="F236" s="226"/>
      <c r="G236" s="226"/>
      <c r="H236" s="226"/>
      <c r="I236" s="226"/>
      <c r="J236" s="226"/>
      <c r="K236" s="226"/>
      <c r="L236" s="226"/>
      <c r="M236" s="226"/>
      <c r="N236" s="226"/>
      <c r="O236" s="226"/>
      <c r="P236" s="226"/>
      <c r="Q236" s="226"/>
      <c r="R236" s="226"/>
      <c r="S236" s="226"/>
      <c r="T236" s="71"/>
    </row>
    <row r="237" spans="1:20" ht="12.75">
      <c r="A237" s="13"/>
      <c r="B237" s="47"/>
      <c r="C237" s="23"/>
      <c r="D237" s="23"/>
      <c r="E237" s="23"/>
      <c r="F237" s="23"/>
      <c r="G237" s="23"/>
      <c r="H237" s="23"/>
      <c r="I237" s="23"/>
      <c r="J237" s="23"/>
      <c r="K237" s="23"/>
      <c r="L237" s="23"/>
      <c r="M237" s="23"/>
      <c r="N237" s="23"/>
      <c r="O237" s="23"/>
      <c r="P237" s="23"/>
      <c r="Q237" s="23"/>
      <c r="R237" s="23"/>
      <c r="S237" s="23"/>
      <c r="T237" s="23"/>
    </row>
    <row r="238" spans="1:20" ht="12.75">
      <c r="A238" s="13"/>
      <c r="B238" s="47"/>
      <c r="C238" s="23"/>
      <c r="D238" s="23"/>
      <c r="E238" s="23"/>
      <c r="F238" s="23"/>
      <c r="G238" s="23"/>
      <c r="H238" s="23"/>
      <c r="I238" s="23"/>
      <c r="J238" s="1"/>
      <c r="K238" s="1"/>
      <c r="L238" s="211" t="s">
        <v>8</v>
      </c>
      <c r="M238" s="211"/>
      <c r="N238" s="211"/>
      <c r="O238" s="1"/>
      <c r="P238" s="211" t="s">
        <v>9</v>
      </c>
      <c r="Q238" s="211"/>
      <c r="R238" s="211"/>
      <c r="S238" s="211"/>
      <c r="T238" s="1"/>
    </row>
    <row r="239" spans="1:20" ht="49.5" customHeight="1">
      <c r="A239" s="13"/>
      <c r="B239" s="47"/>
      <c r="C239" s="23"/>
      <c r="D239" s="23"/>
      <c r="E239" s="23"/>
      <c r="F239" s="23"/>
      <c r="G239" s="23"/>
      <c r="H239" s="23"/>
      <c r="I239" s="23"/>
      <c r="L239" s="102" t="s">
        <v>10</v>
      </c>
      <c r="M239" s="1"/>
      <c r="N239" s="102" t="s">
        <v>155</v>
      </c>
      <c r="O239" s="1"/>
      <c r="P239" s="227" t="s">
        <v>11</v>
      </c>
      <c r="Q239" s="227"/>
      <c r="R239" s="1"/>
      <c r="S239" s="102" t="s">
        <v>156</v>
      </c>
      <c r="T239" s="102"/>
    </row>
    <row r="240" spans="1:20" ht="12.75">
      <c r="A240" s="13"/>
      <c r="B240" s="47"/>
      <c r="C240" s="23"/>
      <c r="D240" s="23"/>
      <c r="E240" s="23"/>
      <c r="F240" s="23"/>
      <c r="G240" s="23"/>
      <c r="H240" s="23"/>
      <c r="I240" s="23"/>
      <c r="L240" s="81" t="s">
        <v>222</v>
      </c>
      <c r="M240" s="81"/>
      <c r="N240" s="81" t="s">
        <v>221</v>
      </c>
      <c r="O240" s="81"/>
      <c r="P240" s="81"/>
      <c r="Q240" s="81" t="str">
        <f>+L240</f>
        <v>31.03.2007</v>
      </c>
      <c r="R240" s="81"/>
      <c r="S240" s="81" t="str">
        <f>+N240</f>
        <v>31.03.2006</v>
      </c>
      <c r="T240" s="81"/>
    </row>
    <row r="241" spans="1:20" ht="12.75">
      <c r="A241" s="13"/>
      <c r="B241" s="47"/>
      <c r="C241" s="23"/>
      <c r="D241" s="23"/>
      <c r="E241" s="23"/>
      <c r="F241" s="23"/>
      <c r="G241" s="23"/>
      <c r="H241" s="23"/>
      <c r="I241" s="23"/>
      <c r="L241" s="96"/>
      <c r="M241" s="23"/>
      <c r="N241" s="96"/>
      <c r="O241" s="23"/>
      <c r="P241" s="23"/>
      <c r="Q241" s="96"/>
      <c r="R241" s="96"/>
      <c r="S241" s="96"/>
      <c r="T241" s="96"/>
    </row>
    <row r="242" spans="1:20" ht="12.75">
      <c r="A242" s="13"/>
      <c r="B242" s="229" t="s">
        <v>182</v>
      </c>
      <c r="C242" s="229"/>
      <c r="D242" s="229"/>
      <c r="E242" s="229"/>
      <c r="F242" s="229"/>
      <c r="G242" s="229"/>
      <c r="H242" s="229"/>
      <c r="I242" s="229"/>
      <c r="L242" s="50">
        <f>+'Income Statements'!E35</f>
        <v>568</v>
      </c>
      <c r="M242" s="50"/>
      <c r="N242" s="20">
        <f>+'Income Statements'!G38</f>
        <v>706</v>
      </c>
      <c r="O242" s="20"/>
      <c r="P242" s="20"/>
      <c r="Q242" s="50">
        <f>+'Income Statements'!I35</f>
        <v>568</v>
      </c>
      <c r="R242" s="50"/>
      <c r="S242" s="20">
        <f>+'Income Statements'!K38</f>
        <v>706</v>
      </c>
      <c r="T242" s="20"/>
    </row>
    <row r="243" spans="1:20" ht="12.75">
      <c r="A243" s="13"/>
      <c r="B243" s="111" t="s">
        <v>195</v>
      </c>
      <c r="C243" s="111"/>
      <c r="D243" s="111"/>
      <c r="E243" s="111"/>
      <c r="F243" s="111"/>
      <c r="G243" s="111"/>
      <c r="H243" s="111"/>
      <c r="I243" s="111"/>
      <c r="L243" s="50"/>
      <c r="M243" s="115"/>
      <c r="N243" s="115"/>
      <c r="O243" s="20"/>
      <c r="P243" s="20"/>
      <c r="Q243" s="50"/>
      <c r="R243" s="50"/>
      <c r="S243" s="20"/>
      <c r="T243" s="20"/>
    </row>
    <row r="244" spans="1:20" ht="12.75">
      <c r="A244" s="13"/>
      <c r="B244" s="231" t="s">
        <v>196</v>
      </c>
      <c r="C244" s="231"/>
      <c r="D244" s="231"/>
      <c r="E244" s="231"/>
      <c r="F244" s="231"/>
      <c r="G244" s="231"/>
      <c r="H244" s="231"/>
      <c r="I244" s="231"/>
      <c r="L244" s="50">
        <v>170793</v>
      </c>
      <c r="M244" s="20"/>
      <c r="N244" s="20">
        <v>170793</v>
      </c>
      <c r="O244" s="20"/>
      <c r="P244" s="20"/>
      <c r="Q244" s="50">
        <v>170793</v>
      </c>
      <c r="R244" s="50"/>
      <c r="S244" s="50">
        <v>170793</v>
      </c>
      <c r="T244" s="20"/>
    </row>
    <row r="245" spans="1:20" ht="12.75">
      <c r="A245" s="13"/>
      <c r="L245" s="50"/>
      <c r="M245" s="20"/>
      <c r="N245" s="20"/>
      <c r="O245" s="20"/>
      <c r="P245" s="20"/>
      <c r="Q245" s="50"/>
      <c r="R245" s="50"/>
      <c r="S245" s="20"/>
      <c r="T245" s="20"/>
    </row>
    <row r="246" spans="1:20" ht="13.5" thickBot="1">
      <c r="A246" s="13"/>
      <c r="B246" s="229" t="s">
        <v>113</v>
      </c>
      <c r="C246" s="229"/>
      <c r="D246" s="229"/>
      <c r="E246" s="229"/>
      <c r="F246" s="229"/>
      <c r="G246" s="229"/>
      <c r="H246" s="229"/>
      <c r="I246" s="229"/>
      <c r="L246" s="100">
        <f>+L242/L244*100</f>
        <v>0.332566322975766</v>
      </c>
      <c r="M246" s="23"/>
      <c r="N246" s="100">
        <f>+N242/N244*100</f>
        <v>0.41336588736072316</v>
      </c>
      <c r="P246" s="117"/>
      <c r="Q246" s="100">
        <f>+Q242/Q244*100</f>
        <v>0.332566322975766</v>
      </c>
      <c r="R246" s="101"/>
      <c r="S246" s="100">
        <f>+S242/S244*100</f>
        <v>0.41336588736072316</v>
      </c>
      <c r="T246" s="183"/>
    </row>
    <row r="247" spans="1:20" ht="12.75">
      <c r="A247" s="13"/>
      <c r="B247" s="224"/>
      <c r="C247" s="224"/>
      <c r="D247" s="224"/>
      <c r="E247" s="34"/>
      <c r="F247" s="34"/>
      <c r="G247" s="34"/>
      <c r="H247" s="34"/>
      <c r="I247" s="34"/>
      <c r="J247" s="34"/>
      <c r="K247" s="34"/>
      <c r="L247" s="34"/>
      <c r="M247" s="34"/>
      <c r="N247" s="34"/>
      <c r="O247" s="34"/>
      <c r="P247" s="34"/>
      <c r="Q247" s="62"/>
      <c r="R247" s="62"/>
      <c r="S247" s="62"/>
      <c r="T247" s="62"/>
    </row>
    <row r="248" spans="1:20" ht="12.75">
      <c r="A248" s="13"/>
      <c r="B248" s="230" t="s">
        <v>213</v>
      </c>
      <c r="C248" s="230"/>
      <c r="D248" s="230"/>
      <c r="E248" s="230"/>
      <c r="F248" s="230"/>
      <c r="G248" s="230"/>
      <c r="H248" s="230"/>
      <c r="I248" s="230"/>
      <c r="J248" s="230"/>
      <c r="K248" s="230"/>
      <c r="L248" s="230"/>
      <c r="M248" s="230"/>
      <c r="N248" s="230"/>
      <c r="O248" s="230"/>
      <c r="P248" s="230"/>
      <c r="Q248" s="230"/>
      <c r="R248" s="230"/>
      <c r="S248" s="230"/>
      <c r="T248" s="166"/>
    </row>
    <row r="249" spans="1:20" ht="12.75">
      <c r="A249" s="13"/>
      <c r="B249" s="230"/>
      <c r="C249" s="230"/>
      <c r="D249" s="230"/>
      <c r="E249" s="230"/>
      <c r="F249" s="230"/>
      <c r="G249" s="230"/>
      <c r="H249" s="230"/>
      <c r="I249" s="230"/>
      <c r="J249" s="230"/>
      <c r="K249" s="230"/>
      <c r="L249" s="230"/>
      <c r="M249" s="230"/>
      <c r="N249" s="230"/>
      <c r="O249" s="230"/>
      <c r="P249" s="230"/>
      <c r="Q249" s="230"/>
      <c r="R249" s="230"/>
      <c r="S249" s="230"/>
      <c r="T249" s="166"/>
    </row>
    <row r="250" spans="1:20" ht="12.75">
      <c r="A250" s="13"/>
      <c r="B250" s="13"/>
      <c r="C250" s="13"/>
      <c r="D250" s="13"/>
      <c r="E250" s="34"/>
      <c r="F250" s="34"/>
      <c r="G250" s="34"/>
      <c r="H250" s="34"/>
      <c r="I250" s="34"/>
      <c r="J250" s="34"/>
      <c r="K250" s="34"/>
      <c r="L250" s="34"/>
      <c r="M250" s="34"/>
      <c r="N250" s="34"/>
      <c r="O250" s="34"/>
      <c r="P250" s="34"/>
      <c r="Q250" s="34"/>
      <c r="R250" s="34"/>
      <c r="S250" s="34"/>
      <c r="T250" s="34"/>
    </row>
    <row r="251" spans="1:20" ht="12.75">
      <c r="A251" s="13"/>
      <c r="B251" s="13"/>
      <c r="C251" s="13"/>
      <c r="D251" s="13"/>
      <c r="E251" s="34"/>
      <c r="F251" s="34"/>
      <c r="G251" s="34"/>
      <c r="H251" s="34"/>
      <c r="I251" s="34"/>
      <c r="J251" s="34"/>
      <c r="K251" s="34"/>
      <c r="L251" s="34"/>
      <c r="M251" s="34"/>
      <c r="N251" s="34"/>
      <c r="O251" s="34"/>
      <c r="P251" s="34"/>
      <c r="Q251" s="34"/>
      <c r="R251" s="34"/>
      <c r="S251" s="34"/>
      <c r="T251" s="34"/>
    </row>
    <row r="252" spans="1:20" ht="12.75">
      <c r="A252" s="13"/>
      <c r="B252" s="13"/>
      <c r="C252" s="13"/>
      <c r="D252" s="13"/>
      <c r="E252" s="34"/>
      <c r="F252" s="34"/>
      <c r="G252" s="34"/>
      <c r="H252" s="34"/>
      <c r="I252" s="34"/>
      <c r="J252" s="34"/>
      <c r="K252" s="34"/>
      <c r="L252" s="34"/>
      <c r="M252" s="34"/>
      <c r="N252" s="34"/>
      <c r="O252" s="34"/>
      <c r="P252" s="34"/>
      <c r="Q252" s="34"/>
      <c r="R252" s="34"/>
      <c r="S252" s="34"/>
      <c r="T252" s="34"/>
    </row>
    <row r="253" spans="1:20" ht="12.75">
      <c r="A253" s="13"/>
      <c r="B253" s="13"/>
      <c r="C253" s="13"/>
      <c r="D253" s="13"/>
      <c r="E253" s="34"/>
      <c r="F253" s="34"/>
      <c r="G253" s="34"/>
      <c r="H253" s="34"/>
      <c r="I253" s="34"/>
      <c r="J253" s="34"/>
      <c r="K253" s="34"/>
      <c r="L253" s="34"/>
      <c r="M253" s="34"/>
      <c r="N253" s="34"/>
      <c r="O253" s="34"/>
      <c r="P253" s="34"/>
      <c r="Q253" s="34"/>
      <c r="R253" s="34"/>
      <c r="S253" s="34"/>
      <c r="T253" s="34"/>
    </row>
    <row r="254" spans="1:20" ht="12.75">
      <c r="A254" s="13"/>
      <c r="B254" s="13"/>
      <c r="C254" s="13"/>
      <c r="D254" s="13"/>
      <c r="E254" s="34"/>
      <c r="F254" s="34"/>
      <c r="G254" s="34"/>
      <c r="H254" s="34"/>
      <c r="I254" s="34"/>
      <c r="J254" s="34"/>
      <c r="K254" s="34"/>
      <c r="L254" s="34"/>
      <c r="M254" s="34"/>
      <c r="N254" s="34"/>
      <c r="O254" s="34"/>
      <c r="P254" s="34"/>
      <c r="Q254" s="34"/>
      <c r="R254" s="34"/>
      <c r="S254" s="34"/>
      <c r="T254" s="34"/>
    </row>
    <row r="255" spans="1:20" ht="12.75">
      <c r="A255" s="13"/>
      <c r="B255" s="13"/>
      <c r="C255" s="13"/>
      <c r="D255" s="13"/>
      <c r="E255" s="34"/>
      <c r="F255" s="34"/>
      <c r="G255" s="34"/>
      <c r="H255" s="34"/>
      <c r="I255" s="34"/>
      <c r="J255" s="34"/>
      <c r="K255" s="34"/>
      <c r="L255" s="34"/>
      <c r="M255" s="34"/>
      <c r="N255" s="34"/>
      <c r="O255" s="34"/>
      <c r="P255" s="34"/>
      <c r="Q255" s="34"/>
      <c r="R255" s="34"/>
      <c r="S255" s="34"/>
      <c r="T255" s="34"/>
    </row>
    <row r="256" spans="1:20" ht="12.75">
      <c r="A256" s="13"/>
      <c r="B256" s="13"/>
      <c r="C256" s="13"/>
      <c r="D256" s="13"/>
      <c r="E256" s="34"/>
      <c r="F256" s="34"/>
      <c r="G256" s="34"/>
      <c r="H256" s="34"/>
      <c r="I256" s="34"/>
      <c r="J256" s="34"/>
      <c r="K256" s="34"/>
      <c r="L256" s="34"/>
      <c r="M256" s="34"/>
      <c r="N256" s="34"/>
      <c r="O256" s="34"/>
      <c r="P256" s="34"/>
      <c r="Q256" s="34"/>
      <c r="R256" s="34"/>
      <c r="S256" s="34"/>
      <c r="T256" s="34"/>
    </row>
    <row r="257" spans="1:20" ht="12.75">
      <c r="A257" s="13"/>
      <c r="B257" s="13"/>
      <c r="C257" s="13"/>
      <c r="D257" s="13"/>
      <c r="E257" s="34"/>
      <c r="F257" s="34"/>
      <c r="G257" s="34"/>
      <c r="H257" s="34"/>
      <c r="I257" s="34"/>
      <c r="J257" s="34"/>
      <c r="K257" s="34"/>
      <c r="L257" s="34"/>
      <c r="M257" s="34"/>
      <c r="N257" s="34"/>
      <c r="O257" s="34"/>
      <c r="P257" s="34"/>
      <c r="Q257" s="34"/>
      <c r="R257" s="34"/>
      <c r="S257" s="34"/>
      <c r="T257" s="34"/>
    </row>
    <row r="258" spans="1:20" ht="12.75">
      <c r="A258" s="13"/>
      <c r="B258" s="13"/>
      <c r="C258" s="13"/>
      <c r="D258" s="13"/>
      <c r="E258" s="34"/>
      <c r="F258" s="34"/>
      <c r="G258" s="34"/>
      <c r="H258" s="34"/>
      <c r="I258" s="34"/>
      <c r="J258" s="34"/>
      <c r="K258" s="34"/>
      <c r="L258" s="34"/>
      <c r="M258" s="34"/>
      <c r="N258" s="34"/>
      <c r="O258" s="34"/>
      <c r="P258" s="34"/>
      <c r="Q258" s="34"/>
      <c r="R258" s="34"/>
      <c r="S258" s="34"/>
      <c r="T258" s="34"/>
    </row>
    <row r="259" spans="1:20" ht="12.75">
      <c r="A259" s="13"/>
      <c r="B259" s="13"/>
      <c r="C259" s="13"/>
      <c r="D259" s="13"/>
      <c r="E259" s="34"/>
      <c r="F259" s="34"/>
      <c r="G259" s="34"/>
      <c r="H259" s="34"/>
      <c r="I259" s="34"/>
      <c r="J259" s="34"/>
      <c r="K259" s="34"/>
      <c r="L259" s="34"/>
      <c r="M259" s="34"/>
      <c r="N259" s="34"/>
      <c r="O259" s="34"/>
      <c r="P259" s="34"/>
      <c r="Q259" s="34"/>
      <c r="R259" s="34"/>
      <c r="S259" s="34"/>
      <c r="T259" s="34"/>
    </row>
    <row r="260" spans="1:20" ht="12.75">
      <c r="A260" s="13"/>
      <c r="B260" s="13"/>
      <c r="C260" s="13"/>
      <c r="D260" s="13"/>
      <c r="E260" s="34"/>
      <c r="F260" s="34"/>
      <c r="G260" s="34"/>
      <c r="H260" s="34"/>
      <c r="I260" s="34"/>
      <c r="J260" s="34"/>
      <c r="K260" s="34"/>
      <c r="L260" s="34"/>
      <c r="M260" s="34"/>
      <c r="N260" s="34"/>
      <c r="O260" s="34"/>
      <c r="P260" s="34"/>
      <c r="Q260" s="34"/>
      <c r="R260" s="34"/>
      <c r="S260" s="34"/>
      <c r="T260" s="34"/>
    </row>
    <row r="261" ht="12.75">
      <c r="A261" s="4" t="s">
        <v>19</v>
      </c>
    </row>
    <row r="265" ht="12.75">
      <c r="A265" s="12" t="s">
        <v>153</v>
      </c>
    </row>
    <row r="266" ht="12.75">
      <c r="A266" s="12" t="s">
        <v>106</v>
      </c>
    </row>
    <row r="268" ht="12.75">
      <c r="A268" s="12" t="s">
        <v>198</v>
      </c>
    </row>
    <row r="269" spans="1:4" ht="12.75">
      <c r="A269" s="12" t="s">
        <v>20</v>
      </c>
      <c r="B269" s="223" t="s">
        <v>5</v>
      </c>
      <c r="C269" s="223"/>
      <c r="D269" s="223"/>
    </row>
    <row r="270" ht="12.75">
      <c r="A270" s="13"/>
    </row>
    <row r="271" ht="12.75">
      <c r="A271" s="13"/>
    </row>
    <row r="272" ht="12.75">
      <c r="A272" s="13"/>
    </row>
    <row r="273" ht="12.75">
      <c r="A273" s="13"/>
    </row>
    <row r="274" ht="12.75">
      <c r="A274" s="13"/>
    </row>
    <row r="275" ht="12.75">
      <c r="A275" s="13"/>
    </row>
    <row r="276" ht="12.75">
      <c r="A276" s="13"/>
    </row>
    <row r="277" ht="12.75">
      <c r="A277" s="13"/>
    </row>
    <row r="278" ht="12.75">
      <c r="A278" s="13"/>
    </row>
    <row r="281" ht="12.75">
      <c r="A281" s="13"/>
    </row>
    <row r="282" ht="12.75">
      <c r="A282" s="13"/>
    </row>
    <row r="283" ht="12.75">
      <c r="A283" s="13"/>
    </row>
    <row r="284" ht="12.75">
      <c r="A284" s="13"/>
    </row>
    <row r="285" ht="12.75">
      <c r="A285" s="13"/>
    </row>
    <row r="286" ht="12.75">
      <c r="A286" s="13"/>
    </row>
    <row r="287" ht="12.75">
      <c r="A287" s="13"/>
    </row>
    <row r="288" ht="12.75">
      <c r="A288" s="13"/>
    </row>
    <row r="289" ht="12.75">
      <c r="A289" s="13"/>
    </row>
    <row r="290" ht="12.75">
      <c r="A290" s="13"/>
    </row>
    <row r="291" ht="12.75">
      <c r="A291" s="13"/>
    </row>
    <row r="292" ht="12.75">
      <c r="A292" s="13"/>
    </row>
    <row r="293" ht="12.75">
      <c r="A293" s="13"/>
    </row>
    <row r="294" ht="12.75">
      <c r="A294" s="13"/>
    </row>
    <row r="295" ht="12.75">
      <c r="A295" s="13"/>
    </row>
    <row r="296" ht="12.75">
      <c r="A296" s="13"/>
    </row>
    <row r="297" ht="12.75">
      <c r="A297" s="13"/>
    </row>
    <row r="298" ht="12.75">
      <c r="A298" s="13"/>
    </row>
    <row r="299" ht="12.75">
      <c r="A299" s="13"/>
    </row>
    <row r="300" ht="12.75">
      <c r="A300" s="13"/>
    </row>
    <row r="301" ht="12.75">
      <c r="A301" s="13"/>
    </row>
    <row r="302" ht="12.75">
      <c r="A302" s="13"/>
    </row>
  </sheetData>
  <mergeCells count="81">
    <mergeCell ref="P48:Q48"/>
    <mergeCell ref="P49:Q49"/>
    <mergeCell ref="B25:S26"/>
    <mergeCell ref="B28:S32"/>
    <mergeCell ref="B41:S45"/>
    <mergeCell ref="P47:Q47"/>
    <mergeCell ref="L207:L208"/>
    <mergeCell ref="M207:P207"/>
    <mergeCell ref="Q207:S208"/>
    <mergeCell ref="B61:S62"/>
    <mergeCell ref="P109:S109"/>
    <mergeCell ref="P110:Q110"/>
    <mergeCell ref="B86:S87"/>
    <mergeCell ref="P75:Q75"/>
    <mergeCell ref="B68:S68"/>
    <mergeCell ref="B83:S83"/>
    <mergeCell ref="B248:S249"/>
    <mergeCell ref="B143:S150"/>
    <mergeCell ref="B162:S163"/>
    <mergeCell ref="B169:S172"/>
    <mergeCell ref="B174:S176"/>
    <mergeCell ref="B193:S194"/>
    <mergeCell ref="B200:S200"/>
    <mergeCell ref="B165:S167"/>
    <mergeCell ref="B154:S159"/>
    <mergeCell ref="B210:D210"/>
    <mergeCell ref="U213:W213"/>
    <mergeCell ref="U214:W214"/>
    <mergeCell ref="U209:W209"/>
    <mergeCell ref="U210:W210"/>
    <mergeCell ref="U211:W211"/>
    <mergeCell ref="U212:W212"/>
    <mergeCell ref="B78:E78"/>
    <mergeCell ref="P74:S74"/>
    <mergeCell ref="B77:E77"/>
    <mergeCell ref="L74:N74"/>
    <mergeCell ref="A1:S1"/>
    <mergeCell ref="A3:S3"/>
    <mergeCell ref="A5:S5"/>
    <mergeCell ref="A2:S2"/>
    <mergeCell ref="A4:S4"/>
    <mergeCell ref="B10:S11"/>
    <mergeCell ref="B13:S13"/>
    <mergeCell ref="B65:S65"/>
    <mergeCell ref="B209:D209"/>
    <mergeCell ref="B71:S71"/>
    <mergeCell ref="B15:S16"/>
    <mergeCell ref="B179:S180"/>
    <mergeCell ref="B81:E81"/>
    <mergeCell ref="B90:S91"/>
    <mergeCell ref="B139:S140"/>
    <mergeCell ref="B21:S21"/>
    <mergeCell ref="B244:I244"/>
    <mergeCell ref="C203:S203"/>
    <mergeCell ref="B212:D212"/>
    <mergeCell ref="P184:Q184"/>
    <mergeCell ref="C205:S205"/>
    <mergeCell ref="Q209:S209"/>
    <mergeCell ref="Q210:S210"/>
    <mergeCell ref="L183:N183"/>
    <mergeCell ref="P183:S183"/>
    <mergeCell ref="B269:D269"/>
    <mergeCell ref="B247:D247"/>
    <mergeCell ref="B213:D213"/>
    <mergeCell ref="B236:S236"/>
    <mergeCell ref="P238:S238"/>
    <mergeCell ref="P239:Q239"/>
    <mergeCell ref="B228:Q228"/>
    <mergeCell ref="B246:I246"/>
    <mergeCell ref="B242:I242"/>
    <mergeCell ref="L238:N238"/>
    <mergeCell ref="B79:E79"/>
    <mergeCell ref="Q213:S213"/>
    <mergeCell ref="Q212:S212"/>
    <mergeCell ref="B233:S233"/>
    <mergeCell ref="B121:S122"/>
    <mergeCell ref="K210:L210"/>
    <mergeCell ref="B211:D211"/>
    <mergeCell ref="B207:D208"/>
    <mergeCell ref="Q211:S211"/>
    <mergeCell ref="L109:N109"/>
  </mergeCells>
  <printOptions/>
  <pageMargins left="0.7" right="0.25" top="0.49" bottom="0.5" header="0.5" footer="0.5"/>
  <pageSetup horizontalDpi="600" verticalDpi="600" orientation="portrait" paperSize="9" r:id="rId1"/>
  <rowBreaks count="5" manualBreakCount="5">
    <brk id="56" max="19" man="1"/>
    <brk id="105" max="19" man="1"/>
    <brk id="152" max="19" man="1"/>
    <brk id="198" max="19" man="1"/>
    <brk id="22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USER</cp:lastModifiedBy>
  <cp:lastPrinted>2007-05-18T03:02:42Z</cp:lastPrinted>
  <dcterms:created xsi:type="dcterms:W3CDTF">2001-10-16T10:02:43Z</dcterms:created>
  <dcterms:modified xsi:type="dcterms:W3CDTF">2007-05-22T00:38:19Z</dcterms:modified>
  <cp:category/>
  <cp:version/>
  <cp:contentType/>
  <cp:contentStatus/>
</cp:coreProperties>
</file>